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iizaka1\Desktop\"/>
    </mc:Choice>
  </mc:AlternateContent>
  <xr:revisionPtr revIDLastSave="0" documentId="8_{55EC80DA-A13C-4967-B44A-C6800847D7E0}" xr6:coauthVersionLast="47" xr6:coauthVersionMax="47" xr10:uidLastSave="{00000000-0000-0000-0000-000000000000}"/>
  <bookViews>
    <workbookView xWindow="-120" yWindow="-120" windowWidth="29040" windowHeight="15840" activeTab="1" xr2:uid="{00000000-000D-0000-FFFF-FFFF00000000}"/>
  </bookViews>
  <sheets>
    <sheet name="売上の状況について（いわき市）" sheetId="4" r:id="rId1"/>
    <sheet name="売上の状況について（福島市） 　" sheetId="2" r:id="rId2"/>
    <sheet name="売上の状況について（郡山市）" sheetId="3" r:id="rId3"/>
  </sheets>
  <definedNames>
    <definedName name="_xlnm._FilterDatabase" localSheetId="0" hidden="1">'売上の状況について（いわき市）'!$A$1:$N$30</definedName>
    <definedName name="_xlnm._FilterDatabase" localSheetId="1" hidden="1">'売上の状況について（福島市） 　'!$A$1:$N$34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3" l="1"/>
  <c r="I38" i="3" l="1"/>
  <c r="L38" i="3" s="1"/>
  <c r="F41" i="3"/>
  <c r="I41" i="3" s="1"/>
  <c r="F48" i="3"/>
  <c r="I48" i="3" s="1"/>
  <c r="I45" i="3"/>
  <c r="L45" i="3" s="1"/>
  <c r="I28" i="3"/>
  <c r="L28" i="3" s="1"/>
  <c r="I24" i="3"/>
  <c r="L24" i="3" s="1"/>
  <c r="F49" i="2"/>
  <c r="I49" i="2" s="1"/>
  <c r="I46" i="2"/>
  <c r="L46" i="2" s="1"/>
  <c r="F42" i="2"/>
  <c r="I42" i="2" s="1"/>
  <c r="I39" i="2"/>
  <c r="L39" i="2" s="1"/>
  <c r="I29" i="2"/>
  <c r="L29" i="2" s="1"/>
  <c r="I25" i="2"/>
  <c r="L25" i="2" s="1"/>
  <c r="I33" i="2"/>
  <c r="L33" i="2" s="1"/>
  <c r="F38" i="4"/>
  <c r="I38" i="4" s="1"/>
  <c r="I35" i="4"/>
  <c r="L35" i="4" s="1"/>
  <c r="F45" i="4"/>
  <c r="I29" i="4"/>
  <c r="L29" i="4" s="1"/>
  <c r="I45" i="4" l="1"/>
  <c r="I42" i="4"/>
  <c r="L42" i="4" s="1"/>
  <c r="I25" i="4"/>
  <c r="L25" i="4" s="1"/>
  <c r="F19" i="4"/>
  <c r="I19" i="4" s="1"/>
  <c r="I16" i="4"/>
  <c r="I11" i="4"/>
  <c r="I55" i="3" l="1"/>
  <c r="I52" i="3"/>
  <c r="L52" i="3" s="1"/>
  <c r="I32" i="3"/>
  <c r="L32" i="3" s="1"/>
  <c r="F18" i="3"/>
  <c r="I18" i="3" s="1"/>
  <c r="I15" i="3"/>
  <c r="I10" i="3"/>
  <c r="I53" i="2" l="1"/>
  <c r="F56" i="2"/>
  <c r="L53" i="2" l="1"/>
  <c r="I11" i="2"/>
  <c r="I56" i="2" l="1"/>
  <c r="F19" i="2"/>
  <c r="I19" i="2" s="1"/>
  <c r="I16" i="2"/>
</calcChain>
</file>

<file path=xl/sharedStrings.xml><?xml version="1.0" encoding="utf-8"?>
<sst xmlns="http://schemas.openxmlformats.org/spreadsheetml/2006/main" count="333" uniqueCount="74">
  <si>
    <t>ア　売上高方式</t>
    <rPh sb="2" eb="4">
      <t>ウリアゲ</t>
    </rPh>
    <rPh sb="4" eb="5">
      <t>ダカ</t>
    </rPh>
    <rPh sb="5" eb="7">
      <t>ホウシキ</t>
    </rPh>
    <phoneticPr fontId="2"/>
  </si>
  <si>
    <t>(A)</t>
    <phoneticPr fontId="2"/>
  </si>
  <si>
    <t>円</t>
    <rPh sb="0" eb="1">
      <t>エン</t>
    </rPh>
    <phoneticPr fontId="2"/>
  </si>
  <si>
    <t>(B)</t>
    <phoneticPr fontId="2"/>
  </si>
  <si>
    <t>イ　売上高減少方式</t>
    <rPh sb="2" eb="4">
      <t>ウリアゲ</t>
    </rPh>
    <rPh sb="4" eb="5">
      <t>ダカ</t>
    </rPh>
    <rPh sb="5" eb="7">
      <t>ゲンショウ</t>
    </rPh>
    <rPh sb="7" eb="9">
      <t>ホウシキ</t>
    </rPh>
    <phoneticPr fontId="2"/>
  </si>
  <si>
    <t>(C)</t>
    <phoneticPr fontId="2"/>
  </si>
  <si>
    <t>(D)</t>
    <phoneticPr fontId="2"/>
  </si>
  <si>
    <t>(E)</t>
    <phoneticPr fontId="2"/>
  </si>
  <si>
    <t>(F)</t>
    <phoneticPr fontId="2"/>
  </si>
  <si>
    <t>日間</t>
    <rPh sb="0" eb="2">
      <t>ニチカン</t>
    </rPh>
    <phoneticPr fontId="2"/>
  </si>
  <si>
    <t>申請者：</t>
    <rPh sb="0" eb="3">
      <t>シンセイシャ</t>
    </rPh>
    <phoneticPr fontId="2"/>
  </si>
  <si>
    <t>店舗名：</t>
    <rPh sb="0" eb="2">
      <t>テンポ</t>
    </rPh>
    <rPh sb="2" eb="3">
      <t>メイ</t>
    </rPh>
    <phoneticPr fontId="2"/>
  </si>
  <si>
    <t>１日当たりの売上額
（(B)÷31）※小数点以下切り上げ</t>
    <rPh sb="1" eb="2">
      <t>ニチ</t>
    </rPh>
    <rPh sb="2" eb="3">
      <t>ア</t>
    </rPh>
    <rPh sb="6" eb="8">
      <t>ウリアゲ</t>
    </rPh>
    <rPh sb="8" eb="9">
      <t>ガク</t>
    </rPh>
    <rPh sb="19" eb="22">
      <t>ショウスウテン</t>
    </rPh>
    <rPh sb="22" eb="24">
      <t>イカ</t>
    </rPh>
    <rPh sb="24" eb="25">
      <t>キ</t>
    </rPh>
    <rPh sb="26" eb="27">
      <t>ア</t>
    </rPh>
    <phoneticPr fontId="2"/>
  </si>
  <si>
    <t>売上減少額
（(D)-(E)）</t>
    <rPh sb="0" eb="2">
      <t>ウリアゲ</t>
    </rPh>
    <rPh sb="2" eb="4">
      <t>ゲンショウ</t>
    </rPh>
    <rPh sb="4" eb="5">
      <t>ガク</t>
    </rPh>
    <phoneticPr fontId="2"/>
  </si>
  <si>
    <t>１日当たりの売上減少額
（(F)÷31）※小数点以下切り上げ</t>
    <rPh sb="1" eb="2">
      <t>ニチ</t>
    </rPh>
    <rPh sb="2" eb="3">
      <t>ア</t>
    </rPh>
    <rPh sb="6" eb="8">
      <t>ウリアゲ</t>
    </rPh>
    <rPh sb="8" eb="10">
      <t>ゲンショウ</t>
    </rPh>
    <rPh sb="10" eb="11">
      <t>ガク</t>
    </rPh>
    <rPh sb="21" eb="24">
      <t>ショウスウテン</t>
    </rPh>
    <rPh sb="24" eb="26">
      <t>イカ</t>
    </rPh>
    <rPh sb="26" eb="27">
      <t>キ</t>
    </rPh>
    <rPh sb="28" eb="29">
      <t>ア</t>
    </rPh>
    <phoneticPr fontId="2"/>
  </si>
  <si>
    <t>(L)</t>
    <phoneticPr fontId="2"/>
  </si>
  <si>
    <t>(M)</t>
    <phoneticPr fontId="2"/>
  </si>
  <si>
    <t>(N)</t>
    <phoneticPr fontId="2"/>
  </si>
  <si>
    <t>１日当たりの売上額
（(D）÷31)※小数点以下切り上げ</t>
    <rPh sb="1" eb="2">
      <t>ニチ</t>
    </rPh>
    <rPh sb="2" eb="3">
      <t>ア</t>
    </rPh>
    <rPh sb="6" eb="8">
      <t>ウリアゲ</t>
    </rPh>
    <rPh sb="8" eb="9">
      <t>ガク</t>
    </rPh>
    <rPh sb="17" eb="20">
      <t>ショウスウテン</t>
    </rPh>
    <rPh sb="20" eb="22">
      <t>イカ</t>
    </rPh>
    <rPh sb="22" eb="23">
      <t>キ</t>
    </rPh>
    <rPh sb="24" eb="25">
      <t>ア</t>
    </rPh>
    <phoneticPr fontId="2"/>
  </si>
  <si>
    <t>営業日数（定休日も含む開店日からの全日数）</t>
    <rPh sb="0" eb="2">
      <t>エイギョウ</t>
    </rPh>
    <rPh sb="2" eb="4">
      <t>ニッスウ</t>
    </rPh>
    <rPh sb="5" eb="8">
      <t>テイキュウビ</t>
    </rPh>
    <rPh sb="9" eb="10">
      <t>フク</t>
    </rPh>
    <rPh sb="11" eb="14">
      <t>カイテンビ</t>
    </rPh>
    <rPh sb="17" eb="18">
      <t>ゼン</t>
    </rPh>
    <rPh sb="18" eb="20">
      <t>ニッスウ</t>
    </rPh>
    <phoneticPr fontId="2"/>
  </si>
  <si>
    <t>営業日数（定休日を含む開店日からの全日数）</t>
    <rPh sb="0" eb="2">
      <t>エイギョウ</t>
    </rPh>
    <rPh sb="2" eb="4">
      <t>ニッスウ</t>
    </rPh>
    <rPh sb="5" eb="8">
      <t>テイキュウビ</t>
    </rPh>
    <rPh sb="9" eb="10">
      <t>フク</t>
    </rPh>
    <rPh sb="11" eb="14">
      <t>カイテンビ</t>
    </rPh>
    <rPh sb="17" eb="18">
      <t>ゼン</t>
    </rPh>
    <rPh sb="18" eb="20">
      <t>ニッスウ</t>
    </rPh>
    <phoneticPr fontId="2"/>
  </si>
  <si>
    <t>(G)</t>
    <phoneticPr fontId="2"/>
  </si>
  <si>
    <t>(H)</t>
    <phoneticPr fontId="2"/>
  </si>
  <si>
    <t>(I)</t>
    <phoneticPr fontId="2"/>
  </si>
  <si>
    <t>(J)</t>
    <phoneticPr fontId="2"/>
  </si>
  <si>
    <t>(K)</t>
    <phoneticPr fontId="2"/>
  </si>
  <si>
    <t>要請日前までの１日当たりの売上額
((G)÷（H)）
※小数点以下切り上げ</t>
    <rPh sb="0" eb="2">
      <t>ヨウセイ</t>
    </rPh>
    <rPh sb="2" eb="3">
      <t>ビ</t>
    </rPh>
    <rPh sb="3" eb="4">
      <t>マエ</t>
    </rPh>
    <rPh sb="8" eb="9">
      <t>ニチ</t>
    </rPh>
    <rPh sb="9" eb="10">
      <t>ア</t>
    </rPh>
    <rPh sb="13" eb="15">
      <t>ウリアゲ</t>
    </rPh>
    <rPh sb="15" eb="16">
      <t>ガク</t>
    </rPh>
    <rPh sb="28" eb="31">
      <t>ショウスウテン</t>
    </rPh>
    <rPh sb="31" eb="33">
      <t>イカ</t>
    </rPh>
    <rPh sb="33" eb="34">
      <t>キ</t>
    </rPh>
    <rPh sb="35" eb="36">
      <t>ア</t>
    </rPh>
    <phoneticPr fontId="2"/>
  </si>
  <si>
    <t>要請日前までの１日当たりの売上額
((J)÷（K)）※小数点以下切り上げ</t>
    <rPh sb="0" eb="2">
      <t>ヨウセイ</t>
    </rPh>
    <rPh sb="2" eb="3">
      <t>ビ</t>
    </rPh>
    <rPh sb="3" eb="4">
      <t>マエ</t>
    </rPh>
    <rPh sb="8" eb="9">
      <t>ニチ</t>
    </rPh>
    <rPh sb="9" eb="10">
      <t>ア</t>
    </rPh>
    <rPh sb="13" eb="15">
      <t>ウリアゲ</t>
    </rPh>
    <rPh sb="15" eb="16">
      <t>ガク</t>
    </rPh>
    <phoneticPr fontId="2"/>
  </si>
  <si>
    <t>１日当たりの売上減少額
((L)-（N)）</t>
    <rPh sb="1" eb="2">
      <t>ニチ</t>
    </rPh>
    <rPh sb="2" eb="3">
      <t>ア</t>
    </rPh>
    <rPh sb="6" eb="8">
      <t>ウリアゲ</t>
    </rPh>
    <rPh sb="8" eb="10">
      <t>ゲンショウ</t>
    </rPh>
    <rPh sb="10" eb="11">
      <t>ガク</t>
    </rPh>
    <phoneticPr fontId="2"/>
  </si>
  <si>
    <t>令和元年又は令和２年確定申告における８月の売上額</t>
    <rPh sb="0" eb="2">
      <t>レイワ</t>
    </rPh>
    <rPh sb="2" eb="4">
      <t>ガンネン</t>
    </rPh>
    <rPh sb="4" eb="5">
      <t>マタ</t>
    </rPh>
    <rPh sb="6" eb="8">
      <t>レイワ</t>
    </rPh>
    <rPh sb="9" eb="10">
      <t>ネン</t>
    </rPh>
    <rPh sb="10" eb="12">
      <t>カクテイ</t>
    </rPh>
    <rPh sb="12" eb="14">
      <t>シンコク</t>
    </rPh>
    <rPh sb="19" eb="20">
      <t>ガツ</t>
    </rPh>
    <rPh sb="21" eb="23">
      <t>ウリアゲ</t>
    </rPh>
    <rPh sb="23" eb="24">
      <t>ガク</t>
    </rPh>
    <phoneticPr fontId="2"/>
  </si>
  <si>
    <t>ウ　新規開店特例による売上高方式(令和２年８月２日以降に開店した中小企業のみ選択可）</t>
    <rPh sb="2" eb="4">
      <t>シンキ</t>
    </rPh>
    <rPh sb="4" eb="6">
      <t>カイテン</t>
    </rPh>
    <rPh sb="6" eb="8">
      <t>トクレイ</t>
    </rPh>
    <rPh sb="11" eb="13">
      <t>ウリアゲ</t>
    </rPh>
    <rPh sb="13" eb="14">
      <t>ダカ</t>
    </rPh>
    <rPh sb="14" eb="16">
      <t>ホウシキ</t>
    </rPh>
    <rPh sb="17" eb="19">
      <t>レイワ</t>
    </rPh>
    <rPh sb="20" eb="21">
      <t>ネン</t>
    </rPh>
    <rPh sb="25" eb="27">
      <t>イコウ</t>
    </rPh>
    <rPh sb="28" eb="30">
      <t>カイテン</t>
    </rPh>
    <rPh sb="32" eb="34">
      <t>チュウショウ</t>
    </rPh>
    <rPh sb="34" eb="36">
      <t>キギョウ</t>
    </rPh>
    <rPh sb="38" eb="40">
      <t>センタク</t>
    </rPh>
    <rPh sb="40" eb="41">
      <t>カ</t>
    </rPh>
    <phoneticPr fontId="2"/>
  </si>
  <si>
    <t>開業届の開業日(令和2年8月2日～令和3年7月27日までの日付を記入してください。）</t>
    <rPh sb="0" eb="2">
      <t>カイギョウ</t>
    </rPh>
    <rPh sb="2" eb="3">
      <t>トドケ</t>
    </rPh>
    <rPh sb="4" eb="7">
      <t>カイギョウビ</t>
    </rPh>
    <rPh sb="8" eb="10">
      <t>レイワ</t>
    </rPh>
    <rPh sb="11" eb="12">
      <t>ネン</t>
    </rPh>
    <rPh sb="17" eb="19">
      <t>レイワ</t>
    </rPh>
    <rPh sb="20" eb="21">
      <t>ネン</t>
    </rPh>
    <rPh sb="29" eb="31">
      <t>ヒヅケ</t>
    </rPh>
    <rPh sb="32" eb="34">
      <t>キニュウ</t>
    </rPh>
    <phoneticPr fontId="2"/>
  </si>
  <si>
    <t>令和３年８月の１日当たりの売上額
((M)÷31）※小数点以下切り上げ</t>
    <rPh sb="0" eb="2">
      <t>レイワ</t>
    </rPh>
    <rPh sb="3" eb="4">
      <t>ネン</t>
    </rPh>
    <rPh sb="8" eb="9">
      <t>ニチ</t>
    </rPh>
    <rPh sb="9" eb="10">
      <t>ア</t>
    </rPh>
    <rPh sb="13" eb="15">
      <t>ウリアゲ</t>
    </rPh>
    <rPh sb="15" eb="16">
      <t>ガク</t>
    </rPh>
    <phoneticPr fontId="2"/>
  </si>
  <si>
    <t>エ　新規開店特例による売上高減少方式（令和２年８月２日以降に開店した大企業、希望する中小企業が選択可）</t>
    <rPh sb="2" eb="4">
      <t>シンキ</t>
    </rPh>
    <rPh sb="4" eb="6">
      <t>カイテン</t>
    </rPh>
    <rPh sb="6" eb="8">
      <t>トクレイ</t>
    </rPh>
    <rPh sb="11" eb="13">
      <t>ウリアゲ</t>
    </rPh>
    <rPh sb="13" eb="14">
      <t>ダカ</t>
    </rPh>
    <rPh sb="14" eb="16">
      <t>ゲンショウ</t>
    </rPh>
    <rPh sb="16" eb="18">
      <t>ホウシキ</t>
    </rPh>
    <rPh sb="19" eb="21">
      <t>レイワ</t>
    </rPh>
    <rPh sb="22" eb="23">
      <t>ネン</t>
    </rPh>
    <rPh sb="24" eb="25">
      <t>ガツ</t>
    </rPh>
    <rPh sb="27" eb="29">
      <t>イコウ</t>
    </rPh>
    <rPh sb="30" eb="32">
      <t>カイテン</t>
    </rPh>
    <rPh sb="34" eb="37">
      <t>ダイキギョウ</t>
    </rPh>
    <rPh sb="38" eb="40">
      <t>キボウ</t>
    </rPh>
    <rPh sb="42" eb="44">
      <t>チュウショウ</t>
    </rPh>
    <rPh sb="44" eb="46">
      <t>キギョウ</t>
    </rPh>
    <rPh sb="47" eb="49">
      <t>センタク</t>
    </rPh>
    <rPh sb="49" eb="50">
      <t>カ</t>
    </rPh>
    <phoneticPr fontId="2"/>
  </si>
  <si>
    <t>左記のうち飲食部門に係る売上額
（テイクアウトの売上は除く）</t>
    <rPh sb="0" eb="2">
      <t>サキ</t>
    </rPh>
    <rPh sb="5" eb="7">
      <t>インショク</t>
    </rPh>
    <rPh sb="7" eb="9">
      <t>ブモン</t>
    </rPh>
    <rPh sb="10" eb="11">
      <t>カカ</t>
    </rPh>
    <rPh sb="12" eb="14">
      <t>ウリアゲ</t>
    </rPh>
    <rPh sb="14" eb="15">
      <t>ガク</t>
    </rPh>
    <rPh sb="24" eb="25">
      <t>ウ</t>
    </rPh>
    <rPh sb="25" eb="26">
      <t>ア</t>
    </rPh>
    <rPh sb="27" eb="28">
      <t>ノゾ</t>
    </rPh>
    <phoneticPr fontId="2"/>
  </si>
  <si>
    <t>左記のうち飲食部門に係る売上額
（テイクアウトの売上は除く）</t>
    <rPh sb="0" eb="2">
      <t>サキ</t>
    </rPh>
    <rPh sb="5" eb="7">
      <t>インショク</t>
    </rPh>
    <rPh sb="7" eb="9">
      <t>ブモン</t>
    </rPh>
    <rPh sb="10" eb="11">
      <t>カカ</t>
    </rPh>
    <rPh sb="12" eb="14">
      <t>ウリアゲ</t>
    </rPh>
    <rPh sb="14" eb="15">
      <t>ガク</t>
    </rPh>
    <phoneticPr fontId="2"/>
  </si>
  <si>
    <t>開店日から令和3年7月27日までの飲食部門の売上額
（テイクアウトの売上は除く）</t>
    <rPh sb="0" eb="3">
      <t>カイテンビ</t>
    </rPh>
    <rPh sb="5" eb="7">
      <t>レイワ</t>
    </rPh>
    <rPh sb="8" eb="9">
      <t>ネン</t>
    </rPh>
    <rPh sb="10" eb="11">
      <t>ツキ</t>
    </rPh>
    <rPh sb="13" eb="14">
      <t>ニチ</t>
    </rPh>
    <rPh sb="17" eb="19">
      <t>インショク</t>
    </rPh>
    <rPh sb="19" eb="21">
      <t>ブモン</t>
    </rPh>
    <rPh sb="22" eb="23">
      <t>ウ</t>
    </rPh>
    <rPh sb="23" eb="24">
      <t>ア</t>
    </rPh>
    <rPh sb="24" eb="25">
      <t>ガク</t>
    </rPh>
    <phoneticPr fontId="2"/>
  </si>
  <si>
    <t>開店日から令和3年7月27日までの飲食部門の売上額
（テイクアウトの売上は除く）</t>
    <rPh sb="0" eb="3">
      <t>カイテンビ</t>
    </rPh>
    <rPh sb="5" eb="7">
      <t>レイワ</t>
    </rPh>
    <rPh sb="8" eb="9">
      <t>ネン</t>
    </rPh>
    <rPh sb="17" eb="19">
      <t>インショク</t>
    </rPh>
    <rPh sb="19" eb="21">
      <t>ブモン</t>
    </rPh>
    <rPh sb="22" eb="23">
      <t>ウ</t>
    </rPh>
    <rPh sb="23" eb="24">
      <t>ア</t>
    </rPh>
    <rPh sb="24" eb="25">
      <t>ガク</t>
    </rPh>
    <phoneticPr fontId="2"/>
  </si>
  <si>
    <t>令和３年８月の飲食部門に係る売上額
（テイクアウトの売上は除く）</t>
    <rPh sb="0" eb="2">
      <t>レイワ</t>
    </rPh>
    <rPh sb="3" eb="4">
      <t>ネン</t>
    </rPh>
    <rPh sb="7" eb="9">
      <t>インショク</t>
    </rPh>
    <rPh sb="9" eb="11">
      <t>ブモン</t>
    </rPh>
    <rPh sb="12" eb="13">
      <t>カカ</t>
    </rPh>
    <rPh sb="14" eb="16">
      <t>ウリアゲ</t>
    </rPh>
    <rPh sb="16" eb="17">
      <t>ガク</t>
    </rPh>
    <phoneticPr fontId="2"/>
  </si>
  <si>
    <t>令和元年又は令和２年確定申告における７月及び８月の売上額</t>
    <rPh sb="0" eb="2">
      <t>レイワ</t>
    </rPh>
    <rPh sb="2" eb="4">
      <t>ガンネン</t>
    </rPh>
    <rPh sb="4" eb="5">
      <t>マタ</t>
    </rPh>
    <rPh sb="6" eb="8">
      <t>レイワ</t>
    </rPh>
    <rPh sb="9" eb="10">
      <t>ネン</t>
    </rPh>
    <rPh sb="10" eb="12">
      <t>カクテイ</t>
    </rPh>
    <rPh sb="12" eb="14">
      <t>シンコク</t>
    </rPh>
    <rPh sb="19" eb="20">
      <t>ガツ</t>
    </rPh>
    <rPh sb="20" eb="21">
      <t>オヨ</t>
    </rPh>
    <rPh sb="23" eb="24">
      <t>ツキ</t>
    </rPh>
    <rPh sb="25" eb="27">
      <t>ウリアゲ</t>
    </rPh>
    <rPh sb="27" eb="28">
      <t>ガク</t>
    </rPh>
    <phoneticPr fontId="2"/>
  </si>
  <si>
    <t>左記のうち飲食部門に係る売上額
（テイクアウトの売上は除く）</t>
    <rPh sb="0" eb="2">
      <t>サキ</t>
    </rPh>
    <rPh sb="5" eb="7">
      <t>インショク</t>
    </rPh>
    <rPh sb="7" eb="9">
      <t>ブモン</t>
    </rPh>
    <rPh sb="10" eb="11">
      <t>カカ</t>
    </rPh>
    <rPh sb="12" eb="14">
      <t>ウリアゲ</t>
    </rPh>
    <rPh sb="14" eb="15">
      <t>ガク</t>
    </rPh>
    <rPh sb="24" eb="26">
      <t>ウリアゲ</t>
    </rPh>
    <rPh sb="27" eb="28">
      <t>ノゾ</t>
    </rPh>
    <phoneticPr fontId="2"/>
  </si>
  <si>
    <t>１日当たりの売上額
（(B)÷62）※小数点以下切り上げ</t>
    <rPh sb="1" eb="2">
      <t>ニチ</t>
    </rPh>
    <rPh sb="2" eb="3">
      <t>ア</t>
    </rPh>
    <rPh sb="6" eb="8">
      <t>ウリアゲ</t>
    </rPh>
    <rPh sb="8" eb="9">
      <t>ガク</t>
    </rPh>
    <rPh sb="19" eb="22">
      <t>ショウスウテン</t>
    </rPh>
    <rPh sb="22" eb="24">
      <t>イカ</t>
    </rPh>
    <rPh sb="24" eb="25">
      <t>キ</t>
    </rPh>
    <rPh sb="26" eb="27">
      <t>ア</t>
    </rPh>
    <phoneticPr fontId="2"/>
  </si>
  <si>
    <t>１日当たりの売上額
（(D）÷62)※小数点以下切り上げ</t>
    <rPh sb="1" eb="2">
      <t>ニチ</t>
    </rPh>
    <rPh sb="2" eb="3">
      <t>ア</t>
    </rPh>
    <rPh sb="6" eb="8">
      <t>ウリアゲ</t>
    </rPh>
    <rPh sb="8" eb="9">
      <t>ガク</t>
    </rPh>
    <rPh sb="17" eb="20">
      <t>ショウスウテン</t>
    </rPh>
    <rPh sb="20" eb="22">
      <t>イカ</t>
    </rPh>
    <rPh sb="22" eb="23">
      <t>キ</t>
    </rPh>
    <rPh sb="24" eb="25">
      <t>ア</t>
    </rPh>
    <phoneticPr fontId="2"/>
  </si>
  <si>
    <t>１日当たりの売上減少額
（(F)÷62）※小数点以下切り上げ</t>
    <rPh sb="1" eb="2">
      <t>ニチ</t>
    </rPh>
    <rPh sb="2" eb="3">
      <t>ア</t>
    </rPh>
    <rPh sb="6" eb="8">
      <t>ウリアゲ</t>
    </rPh>
    <rPh sb="8" eb="10">
      <t>ゲンショウ</t>
    </rPh>
    <rPh sb="10" eb="11">
      <t>ガク</t>
    </rPh>
    <rPh sb="21" eb="24">
      <t>ショウスウテン</t>
    </rPh>
    <rPh sb="24" eb="26">
      <t>イカ</t>
    </rPh>
    <rPh sb="26" eb="27">
      <t>キ</t>
    </rPh>
    <rPh sb="28" eb="29">
      <t>ア</t>
    </rPh>
    <phoneticPr fontId="2"/>
  </si>
  <si>
    <t>ウ　新規開店特例による売上高方式(令和２年７月２日以降に開店した中小企業のみ選択可）</t>
    <rPh sb="2" eb="4">
      <t>シンキ</t>
    </rPh>
    <rPh sb="4" eb="6">
      <t>カイテン</t>
    </rPh>
    <rPh sb="6" eb="8">
      <t>トクレイ</t>
    </rPh>
    <rPh sb="11" eb="13">
      <t>ウリアゲ</t>
    </rPh>
    <rPh sb="13" eb="14">
      <t>ダカ</t>
    </rPh>
    <rPh sb="14" eb="16">
      <t>ホウシキ</t>
    </rPh>
    <rPh sb="17" eb="19">
      <t>レイワ</t>
    </rPh>
    <rPh sb="20" eb="21">
      <t>ネン</t>
    </rPh>
    <rPh sb="22" eb="23">
      <t>ツキ</t>
    </rPh>
    <rPh sb="24" eb="25">
      <t>ニチ</t>
    </rPh>
    <rPh sb="25" eb="27">
      <t>イコウ</t>
    </rPh>
    <rPh sb="28" eb="30">
      <t>カイテン</t>
    </rPh>
    <rPh sb="32" eb="34">
      <t>チュウショウ</t>
    </rPh>
    <rPh sb="34" eb="36">
      <t>キギョウ</t>
    </rPh>
    <rPh sb="38" eb="40">
      <t>センタク</t>
    </rPh>
    <rPh sb="40" eb="41">
      <t>カ</t>
    </rPh>
    <phoneticPr fontId="2"/>
  </si>
  <si>
    <t>開店日から令和3年7月23日までの飲食部門の売上額
（テイクアウトの売上は除く）</t>
    <rPh sb="0" eb="3">
      <t>カイテンビ</t>
    </rPh>
    <rPh sb="5" eb="7">
      <t>レイワ</t>
    </rPh>
    <rPh sb="8" eb="9">
      <t>ネン</t>
    </rPh>
    <rPh sb="10" eb="11">
      <t>ツキ</t>
    </rPh>
    <rPh sb="13" eb="14">
      <t>ニチ</t>
    </rPh>
    <rPh sb="17" eb="19">
      <t>インショク</t>
    </rPh>
    <rPh sb="19" eb="21">
      <t>ブモン</t>
    </rPh>
    <rPh sb="22" eb="23">
      <t>ウ</t>
    </rPh>
    <rPh sb="23" eb="24">
      <t>ア</t>
    </rPh>
    <rPh sb="24" eb="25">
      <t>ガク</t>
    </rPh>
    <rPh sb="34" eb="36">
      <t>ウリアゲ</t>
    </rPh>
    <rPh sb="37" eb="38">
      <t>ノゾ</t>
    </rPh>
    <phoneticPr fontId="2"/>
  </si>
  <si>
    <t>開業届の開業日(令和2年7月2日～令和3年7月23日までの日付を記入してください。）</t>
    <rPh sb="0" eb="2">
      <t>カイギョウ</t>
    </rPh>
    <rPh sb="2" eb="3">
      <t>トドケ</t>
    </rPh>
    <rPh sb="4" eb="7">
      <t>カイギョウビ</t>
    </rPh>
    <rPh sb="8" eb="10">
      <t>レイワ</t>
    </rPh>
    <rPh sb="11" eb="12">
      <t>ネン</t>
    </rPh>
    <rPh sb="13" eb="14">
      <t>ツキ</t>
    </rPh>
    <rPh sb="15" eb="16">
      <t>ニチ</t>
    </rPh>
    <rPh sb="17" eb="19">
      <t>レイワ</t>
    </rPh>
    <rPh sb="20" eb="21">
      <t>ネン</t>
    </rPh>
    <rPh sb="22" eb="23">
      <t>ツキ</t>
    </rPh>
    <rPh sb="25" eb="26">
      <t>ニチ</t>
    </rPh>
    <rPh sb="29" eb="31">
      <t>ヒヅケ</t>
    </rPh>
    <rPh sb="32" eb="34">
      <t>キニュウ</t>
    </rPh>
    <phoneticPr fontId="2"/>
  </si>
  <si>
    <t>エ　新規開店特例による売上高減少方式（令和２年７月２日以降に開店した大企業、希望する中小企業が選択可）</t>
    <rPh sb="2" eb="4">
      <t>シンキ</t>
    </rPh>
    <rPh sb="4" eb="6">
      <t>カイテン</t>
    </rPh>
    <rPh sb="6" eb="8">
      <t>トクレイ</t>
    </rPh>
    <rPh sb="11" eb="13">
      <t>ウリアゲ</t>
    </rPh>
    <rPh sb="13" eb="14">
      <t>ダカ</t>
    </rPh>
    <rPh sb="14" eb="16">
      <t>ゲンショウ</t>
    </rPh>
    <rPh sb="16" eb="18">
      <t>ホウシキ</t>
    </rPh>
    <rPh sb="19" eb="21">
      <t>レイワ</t>
    </rPh>
    <rPh sb="22" eb="23">
      <t>ネン</t>
    </rPh>
    <rPh sb="24" eb="25">
      <t>ツキ</t>
    </rPh>
    <rPh sb="26" eb="27">
      <t>ニチ</t>
    </rPh>
    <rPh sb="27" eb="29">
      <t>イコウ</t>
    </rPh>
    <rPh sb="30" eb="32">
      <t>カイテン</t>
    </rPh>
    <rPh sb="34" eb="37">
      <t>ダイキギョウ</t>
    </rPh>
    <rPh sb="38" eb="40">
      <t>キボウ</t>
    </rPh>
    <rPh sb="42" eb="44">
      <t>チュウショウ</t>
    </rPh>
    <rPh sb="44" eb="46">
      <t>キギョウ</t>
    </rPh>
    <rPh sb="47" eb="49">
      <t>センタク</t>
    </rPh>
    <rPh sb="49" eb="50">
      <t>カ</t>
    </rPh>
    <phoneticPr fontId="2"/>
  </si>
  <si>
    <t>令和３年の７月及び８月の飲食部門に係る売上額
（テイクアウトの売上は除く）</t>
    <rPh sb="0" eb="2">
      <t>レイワ</t>
    </rPh>
    <rPh sb="3" eb="4">
      <t>ネン</t>
    </rPh>
    <rPh sb="6" eb="7">
      <t>ガツ</t>
    </rPh>
    <rPh sb="7" eb="8">
      <t>オヨ</t>
    </rPh>
    <rPh sb="10" eb="11">
      <t>ツキ</t>
    </rPh>
    <rPh sb="12" eb="14">
      <t>インショク</t>
    </rPh>
    <rPh sb="14" eb="16">
      <t>ブモン</t>
    </rPh>
    <rPh sb="17" eb="18">
      <t>カカ</t>
    </rPh>
    <rPh sb="19" eb="21">
      <t>ウリアゲ</t>
    </rPh>
    <rPh sb="21" eb="22">
      <t>ガク</t>
    </rPh>
    <rPh sb="31" eb="33">
      <t>ウリアゲ</t>
    </rPh>
    <rPh sb="34" eb="35">
      <t>ノゾ</t>
    </rPh>
    <phoneticPr fontId="2"/>
  </si>
  <si>
    <t>令和３年７月及び８月の１日当たりの売上額
((M)÷62）※小数点以下切り上げ</t>
    <rPh sb="0" eb="2">
      <t>レイワ</t>
    </rPh>
    <rPh sb="3" eb="4">
      <t>ネン</t>
    </rPh>
    <rPh sb="5" eb="6">
      <t>ガツ</t>
    </rPh>
    <rPh sb="6" eb="7">
      <t>オヨ</t>
    </rPh>
    <rPh sb="9" eb="10">
      <t>ツキ</t>
    </rPh>
    <rPh sb="12" eb="13">
      <t>ニチ</t>
    </rPh>
    <rPh sb="13" eb="14">
      <t>ア</t>
    </rPh>
    <rPh sb="17" eb="19">
      <t>ウリアゲ</t>
    </rPh>
    <rPh sb="19" eb="20">
      <t>ガク</t>
    </rPh>
    <phoneticPr fontId="2"/>
  </si>
  <si>
    <t>（１）開店日が令和２年８月２日から令和３年７月２７日の方</t>
    <rPh sb="3" eb="6">
      <t>カイテンビ</t>
    </rPh>
    <rPh sb="7" eb="9">
      <t>レイワ</t>
    </rPh>
    <rPh sb="10" eb="11">
      <t>ネン</t>
    </rPh>
    <rPh sb="12" eb="13">
      <t>ガツ</t>
    </rPh>
    <rPh sb="14" eb="15">
      <t>ニチ</t>
    </rPh>
    <rPh sb="17" eb="19">
      <t>レイワ</t>
    </rPh>
    <rPh sb="20" eb="21">
      <t>ネン</t>
    </rPh>
    <rPh sb="22" eb="23">
      <t>ガツ</t>
    </rPh>
    <rPh sb="25" eb="26">
      <t>ニチ</t>
    </rPh>
    <rPh sb="27" eb="28">
      <t>カタ</t>
    </rPh>
    <phoneticPr fontId="2"/>
  </si>
  <si>
    <t>（２）開店日が令和３年７月２８日から令和３年８月４日の方</t>
    <rPh sb="3" eb="6">
      <t>カイテンビ</t>
    </rPh>
    <rPh sb="7" eb="9">
      <t>レイワ</t>
    </rPh>
    <rPh sb="10" eb="11">
      <t>ネン</t>
    </rPh>
    <rPh sb="12" eb="13">
      <t>ガツ</t>
    </rPh>
    <rPh sb="15" eb="16">
      <t>ニチ</t>
    </rPh>
    <rPh sb="18" eb="20">
      <t>レイワ</t>
    </rPh>
    <rPh sb="21" eb="22">
      <t>ネン</t>
    </rPh>
    <rPh sb="23" eb="24">
      <t>ガツ</t>
    </rPh>
    <rPh sb="25" eb="26">
      <t>ニチ</t>
    </rPh>
    <rPh sb="27" eb="28">
      <t>カタ</t>
    </rPh>
    <phoneticPr fontId="2"/>
  </si>
  <si>
    <t>開店日から令和3年8月4日までの飲食部門の売上額
（テイクアウトの売上は除く）</t>
    <rPh sb="0" eb="3">
      <t>カイテンビ</t>
    </rPh>
    <rPh sb="5" eb="7">
      <t>レイワ</t>
    </rPh>
    <rPh sb="8" eb="9">
      <t>ネン</t>
    </rPh>
    <rPh sb="10" eb="11">
      <t>ツキ</t>
    </rPh>
    <rPh sb="12" eb="13">
      <t>ニチ</t>
    </rPh>
    <rPh sb="16" eb="18">
      <t>インショク</t>
    </rPh>
    <rPh sb="18" eb="20">
      <t>ブモン</t>
    </rPh>
    <rPh sb="21" eb="22">
      <t>ウ</t>
    </rPh>
    <rPh sb="22" eb="23">
      <t>ア</t>
    </rPh>
    <rPh sb="23" eb="24">
      <t>ガク</t>
    </rPh>
    <phoneticPr fontId="2"/>
  </si>
  <si>
    <t>開業届の開業日(令和3年7月28日～令和3年8月4日までの日付を記入してください。）</t>
    <rPh sb="0" eb="2">
      <t>カイギョウ</t>
    </rPh>
    <rPh sb="2" eb="3">
      <t>トドケ</t>
    </rPh>
    <rPh sb="4" eb="7">
      <t>カイギョウビ</t>
    </rPh>
    <rPh sb="8" eb="10">
      <t>レイワ</t>
    </rPh>
    <rPh sb="11" eb="12">
      <t>ネン</t>
    </rPh>
    <rPh sb="18" eb="20">
      <t>レイワ</t>
    </rPh>
    <rPh sb="21" eb="22">
      <t>ネン</t>
    </rPh>
    <rPh sb="29" eb="31">
      <t>ヒヅケ</t>
    </rPh>
    <rPh sb="32" eb="34">
      <t>キニュウ</t>
    </rPh>
    <phoneticPr fontId="2"/>
  </si>
  <si>
    <t>（１）開店日が令和２年８月２日から令和３年７月２７日までの方</t>
    <rPh sb="3" eb="6">
      <t>カイテンビ</t>
    </rPh>
    <rPh sb="7" eb="9">
      <t>レイワ</t>
    </rPh>
    <rPh sb="10" eb="11">
      <t>ネン</t>
    </rPh>
    <rPh sb="12" eb="13">
      <t>ツキ</t>
    </rPh>
    <rPh sb="14" eb="15">
      <t>ヒ</t>
    </rPh>
    <rPh sb="17" eb="19">
      <t>レイワ</t>
    </rPh>
    <rPh sb="20" eb="21">
      <t>ネン</t>
    </rPh>
    <rPh sb="22" eb="23">
      <t>ツキ</t>
    </rPh>
    <rPh sb="25" eb="26">
      <t>ヒ</t>
    </rPh>
    <rPh sb="29" eb="30">
      <t>カタ</t>
    </rPh>
    <phoneticPr fontId="2"/>
  </si>
  <si>
    <t>（２）開店日が令和３年７月２８日から令和３年８月４日までの方</t>
    <rPh sb="3" eb="6">
      <t>カイテンビ</t>
    </rPh>
    <rPh sb="7" eb="9">
      <t>レイワ</t>
    </rPh>
    <rPh sb="10" eb="11">
      <t>ネン</t>
    </rPh>
    <rPh sb="12" eb="13">
      <t>ツキ</t>
    </rPh>
    <rPh sb="15" eb="16">
      <t>ヒ</t>
    </rPh>
    <rPh sb="18" eb="20">
      <t>レイワ</t>
    </rPh>
    <rPh sb="21" eb="22">
      <t>ネン</t>
    </rPh>
    <rPh sb="23" eb="24">
      <t>ツキ</t>
    </rPh>
    <rPh sb="25" eb="26">
      <t>ヒ</t>
    </rPh>
    <rPh sb="29" eb="30">
      <t>カタ</t>
    </rPh>
    <phoneticPr fontId="2"/>
  </si>
  <si>
    <t>開店日から令和3年8月22日までの飲食部門の売上額
（テイクアウトの売上は除く）</t>
    <rPh sb="0" eb="3">
      <t>カイテンビ</t>
    </rPh>
    <rPh sb="5" eb="7">
      <t>レイワ</t>
    </rPh>
    <rPh sb="8" eb="9">
      <t>ネン</t>
    </rPh>
    <rPh sb="10" eb="11">
      <t>ツキ</t>
    </rPh>
    <rPh sb="13" eb="14">
      <t>ニチ</t>
    </rPh>
    <rPh sb="17" eb="19">
      <t>インショク</t>
    </rPh>
    <rPh sb="19" eb="21">
      <t>ブモン</t>
    </rPh>
    <rPh sb="22" eb="23">
      <t>ウ</t>
    </rPh>
    <rPh sb="23" eb="24">
      <t>ア</t>
    </rPh>
    <rPh sb="24" eb="25">
      <t>ガク</t>
    </rPh>
    <phoneticPr fontId="2"/>
  </si>
  <si>
    <t>開店日から令和3年8月22日までの飲食部門の売上額
（テイクアウトの売上は除く）</t>
    <rPh sb="0" eb="3">
      <t>カイテンビ</t>
    </rPh>
    <rPh sb="5" eb="7">
      <t>レイワ</t>
    </rPh>
    <rPh sb="8" eb="9">
      <t>ネン</t>
    </rPh>
    <rPh sb="17" eb="19">
      <t>インショク</t>
    </rPh>
    <rPh sb="19" eb="21">
      <t>ブモン</t>
    </rPh>
    <rPh sb="22" eb="23">
      <t>ウ</t>
    </rPh>
    <rPh sb="23" eb="24">
      <t>ア</t>
    </rPh>
    <rPh sb="24" eb="25">
      <t>ガク</t>
    </rPh>
    <phoneticPr fontId="2"/>
  </si>
  <si>
    <t>（１）開店日が令和２年７月２日から令和３年７月２３日までの方</t>
    <rPh sb="3" eb="6">
      <t>カイテンビ</t>
    </rPh>
    <rPh sb="7" eb="9">
      <t>レイワ</t>
    </rPh>
    <rPh sb="10" eb="11">
      <t>ネン</t>
    </rPh>
    <rPh sb="12" eb="13">
      <t>ツキ</t>
    </rPh>
    <rPh sb="14" eb="15">
      <t>ヒ</t>
    </rPh>
    <rPh sb="17" eb="19">
      <t>レイワ</t>
    </rPh>
    <rPh sb="20" eb="21">
      <t>ネン</t>
    </rPh>
    <rPh sb="22" eb="23">
      <t>ツキ</t>
    </rPh>
    <rPh sb="25" eb="26">
      <t>ヒ</t>
    </rPh>
    <rPh sb="29" eb="30">
      <t>カタ</t>
    </rPh>
    <phoneticPr fontId="2"/>
  </si>
  <si>
    <t>開店日から令和3年8月19日までの飲食部門の売上額
（テイクアウトの売上は除く）</t>
    <rPh sb="0" eb="3">
      <t>カイテンビ</t>
    </rPh>
    <rPh sb="5" eb="7">
      <t>レイワ</t>
    </rPh>
    <rPh sb="8" eb="9">
      <t>ネン</t>
    </rPh>
    <rPh sb="10" eb="11">
      <t>ツキ</t>
    </rPh>
    <rPh sb="13" eb="14">
      <t>ニチ</t>
    </rPh>
    <rPh sb="17" eb="19">
      <t>インショク</t>
    </rPh>
    <rPh sb="19" eb="21">
      <t>ブモン</t>
    </rPh>
    <rPh sb="22" eb="23">
      <t>ウ</t>
    </rPh>
    <rPh sb="23" eb="24">
      <t>ア</t>
    </rPh>
    <rPh sb="24" eb="25">
      <t>ガク</t>
    </rPh>
    <rPh sb="34" eb="36">
      <t>ウリアゲ</t>
    </rPh>
    <rPh sb="37" eb="38">
      <t>ノゾ</t>
    </rPh>
    <phoneticPr fontId="2"/>
  </si>
  <si>
    <t>開店日から令和3年8月4日までの飲食部門の売上額
（テイクアウトの売上は除く）</t>
    <rPh sb="0" eb="3">
      <t>カイテンビ</t>
    </rPh>
    <rPh sb="5" eb="7">
      <t>レイワ</t>
    </rPh>
    <rPh sb="8" eb="9">
      <t>ネン</t>
    </rPh>
    <rPh sb="10" eb="11">
      <t>ツキ</t>
    </rPh>
    <rPh sb="12" eb="13">
      <t>ニチ</t>
    </rPh>
    <rPh sb="16" eb="18">
      <t>インショク</t>
    </rPh>
    <rPh sb="18" eb="20">
      <t>ブモン</t>
    </rPh>
    <rPh sb="21" eb="22">
      <t>ウ</t>
    </rPh>
    <rPh sb="22" eb="23">
      <t>ア</t>
    </rPh>
    <rPh sb="23" eb="24">
      <t>ガク</t>
    </rPh>
    <rPh sb="33" eb="35">
      <t>ウリアゲ</t>
    </rPh>
    <rPh sb="36" eb="37">
      <t>ノゾ</t>
    </rPh>
    <phoneticPr fontId="2"/>
  </si>
  <si>
    <t>（３）開店日が令和３年８月５日から令和３年８月２２日までの方</t>
    <rPh sb="3" eb="6">
      <t>カイテンビ</t>
    </rPh>
    <rPh sb="7" eb="9">
      <t>レイワ</t>
    </rPh>
    <rPh sb="10" eb="11">
      <t>ネン</t>
    </rPh>
    <rPh sb="12" eb="13">
      <t>ツキ</t>
    </rPh>
    <rPh sb="14" eb="15">
      <t>ヒ</t>
    </rPh>
    <rPh sb="17" eb="19">
      <t>レイワ</t>
    </rPh>
    <rPh sb="20" eb="21">
      <t>ネン</t>
    </rPh>
    <rPh sb="22" eb="23">
      <t>ツキ</t>
    </rPh>
    <rPh sb="25" eb="26">
      <t>ヒ</t>
    </rPh>
    <rPh sb="29" eb="30">
      <t>カタ</t>
    </rPh>
    <phoneticPr fontId="2"/>
  </si>
  <si>
    <t>開業届の開業日(令和3年8月5日～令和3年8月22日までの日付を記入してください。）</t>
    <rPh sb="0" eb="2">
      <t>カイギョウ</t>
    </rPh>
    <rPh sb="2" eb="3">
      <t>トドケ</t>
    </rPh>
    <rPh sb="4" eb="7">
      <t>カイギョウビ</t>
    </rPh>
    <rPh sb="8" eb="10">
      <t>レイワ</t>
    </rPh>
    <rPh sb="11" eb="12">
      <t>ネン</t>
    </rPh>
    <rPh sb="17" eb="19">
      <t>レイワ</t>
    </rPh>
    <rPh sb="20" eb="21">
      <t>ネン</t>
    </rPh>
    <rPh sb="29" eb="31">
      <t>ヒヅケ</t>
    </rPh>
    <rPh sb="32" eb="34">
      <t>キニュウ</t>
    </rPh>
    <phoneticPr fontId="2"/>
  </si>
  <si>
    <t>開店日から令和3年8月4日までの飲食部門の売上額
（テイクアウトの売上は除く）</t>
    <rPh sb="0" eb="3">
      <t>カイテンビ</t>
    </rPh>
    <rPh sb="5" eb="7">
      <t>レイワ</t>
    </rPh>
    <rPh sb="8" eb="9">
      <t>ネン</t>
    </rPh>
    <rPh sb="16" eb="18">
      <t>インショク</t>
    </rPh>
    <rPh sb="18" eb="20">
      <t>ブモン</t>
    </rPh>
    <rPh sb="21" eb="22">
      <t>ウ</t>
    </rPh>
    <rPh sb="22" eb="23">
      <t>ア</t>
    </rPh>
    <rPh sb="23" eb="24">
      <t>ガク</t>
    </rPh>
    <phoneticPr fontId="2"/>
  </si>
  <si>
    <t>（２）開店日が令和３年７月２４日から令和３年８月４日までの方</t>
    <rPh sb="3" eb="6">
      <t>カイテンビ</t>
    </rPh>
    <rPh sb="7" eb="9">
      <t>レイワ</t>
    </rPh>
    <rPh sb="10" eb="11">
      <t>ネン</t>
    </rPh>
    <rPh sb="12" eb="13">
      <t>ツキ</t>
    </rPh>
    <rPh sb="15" eb="16">
      <t>ヒ</t>
    </rPh>
    <rPh sb="18" eb="20">
      <t>レイワ</t>
    </rPh>
    <rPh sb="21" eb="22">
      <t>ネン</t>
    </rPh>
    <rPh sb="23" eb="24">
      <t>ツキ</t>
    </rPh>
    <rPh sb="25" eb="26">
      <t>ヒ</t>
    </rPh>
    <rPh sb="29" eb="30">
      <t>カタ</t>
    </rPh>
    <phoneticPr fontId="2"/>
  </si>
  <si>
    <t>開業届の開業日(令和3年7月24日～令和3年8月4日までの日付を記入してください。）</t>
    <rPh sb="0" eb="2">
      <t>カイギョウ</t>
    </rPh>
    <rPh sb="2" eb="3">
      <t>トドケ</t>
    </rPh>
    <rPh sb="4" eb="7">
      <t>カイギョウビ</t>
    </rPh>
    <rPh sb="8" eb="10">
      <t>レイワ</t>
    </rPh>
    <rPh sb="11" eb="12">
      <t>ネン</t>
    </rPh>
    <rPh sb="13" eb="14">
      <t>ツキ</t>
    </rPh>
    <rPh sb="16" eb="17">
      <t>ニチ</t>
    </rPh>
    <rPh sb="18" eb="20">
      <t>レイワ</t>
    </rPh>
    <rPh sb="21" eb="22">
      <t>ネン</t>
    </rPh>
    <rPh sb="23" eb="24">
      <t>ツキ</t>
    </rPh>
    <rPh sb="25" eb="26">
      <t>ニチ</t>
    </rPh>
    <rPh sb="29" eb="31">
      <t>ヒヅケ</t>
    </rPh>
    <rPh sb="32" eb="34">
      <t>キニュウ</t>
    </rPh>
    <phoneticPr fontId="2"/>
  </si>
  <si>
    <t>（３）開店日が令和３年８月５日から令和３年８月１９日まで</t>
    <rPh sb="3" eb="6">
      <t>カイテンビ</t>
    </rPh>
    <rPh sb="7" eb="9">
      <t>レイワ</t>
    </rPh>
    <rPh sb="10" eb="11">
      <t>ネン</t>
    </rPh>
    <rPh sb="12" eb="13">
      <t>ツキ</t>
    </rPh>
    <rPh sb="14" eb="15">
      <t>ヒ</t>
    </rPh>
    <rPh sb="17" eb="19">
      <t>レイワ</t>
    </rPh>
    <rPh sb="20" eb="21">
      <t>ネン</t>
    </rPh>
    <rPh sb="22" eb="23">
      <t>ツキ</t>
    </rPh>
    <rPh sb="25" eb="26">
      <t>ヒ</t>
    </rPh>
    <phoneticPr fontId="2"/>
  </si>
  <si>
    <t>開業届の開業日(令和3年8月5日～令和3年8月19日までの日付を記入してください。）</t>
    <rPh sb="0" eb="2">
      <t>カイギョウ</t>
    </rPh>
    <rPh sb="2" eb="3">
      <t>トドケ</t>
    </rPh>
    <rPh sb="4" eb="7">
      <t>カイギョウビ</t>
    </rPh>
    <rPh sb="8" eb="10">
      <t>レイワ</t>
    </rPh>
    <rPh sb="11" eb="12">
      <t>ネン</t>
    </rPh>
    <rPh sb="13" eb="14">
      <t>ツキ</t>
    </rPh>
    <rPh sb="15" eb="16">
      <t>ニチ</t>
    </rPh>
    <rPh sb="17" eb="19">
      <t>レイワ</t>
    </rPh>
    <rPh sb="20" eb="21">
      <t>ネン</t>
    </rPh>
    <rPh sb="22" eb="23">
      <t>ツキ</t>
    </rPh>
    <rPh sb="25" eb="26">
      <t>ニチ</t>
    </rPh>
    <rPh sb="29" eb="31">
      <t>ヒヅケ</t>
    </rPh>
    <rPh sb="32" eb="34">
      <t>キニュウ</t>
    </rPh>
    <phoneticPr fontId="2"/>
  </si>
  <si>
    <r>
      <t>（申請書別紙）６．売上の状況について　店舗所在地が</t>
    </r>
    <r>
      <rPr>
        <u/>
        <sz val="22"/>
        <color theme="1"/>
        <rFont val="ＭＳ ゴシック"/>
        <family val="3"/>
        <charset val="128"/>
      </rPr>
      <t>いわき市</t>
    </r>
    <r>
      <rPr>
        <sz val="22"/>
        <color theme="1"/>
        <rFont val="ＭＳ ゴシック"/>
        <family val="3"/>
        <charset val="128"/>
      </rPr>
      <t>の場合</t>
    </r>
    <rPh sb="1" eb="4">
      <t>シンセイショ</t>
    </rPh>
    <rPh sb="4" eb="6">
      <t>ベッシ</t>
    </rPh>
    <rPh sb="9" eb="11">
      <t>ウリアゲ</t>
    </rPh>
    <rPh sb="12" eb="14">
      <t>ジョウキョウ</t>
    </rPh>
    <rPh sb="19" eb="24">
      <t>テンポショザイチ</t>
    </rPh>
    <rPh sb="28" eb="29">
      <t>シ</t>
    </rPh>
    <rPh sb="30" eb="32">
      <t>バアイ</t>
    </rPh>
    <phoneticPr fontId="2"/>
  </si>
  <si>
    <r>
      <t>（申請書別紙）６．売上の状況について　店舗所在地が</t>
    </r>
    <r>
      <rPr>
        <u/>
        <sz val="20"/>
        <color theme="1"/>
        <rFont val="ＭＳ ゴシック"/>
        <family val="3"/>
        <charset val="128"/>
      </rPr>
      <t>福島市</t>
    </r>
    <r>
      <rPr>
        <sz val="20"/>
        <color theme="1"/>
        <rFont val="ＭＳ ゴシック"/>
        <family val="3"/>
        <charset val="128"/>
      </rPr>
      <t>の場合</t>
    </r>
    <rPh sb="1" eb="4">
      <t>シンセイショ</t>
    </rPh>
    <rPh sb="4" eb="6">
      <t>ベッシ</t>
    </rPh>
    <rPh sb="9" eb="11">
      <t>ウリアゲ</t>
    </rPh>
    <rPh sb="12" eb="14">
      <t>ジョウキョウ</t>
    </rPh>
    <rPh sb="19" eb="24">
      <t>テンポショザイチ</t>
    </rPh>
    <rPh sb="25" eb="28">
      <t>フクシマシ</t>
    </rPh>
    <rPh sb="29" eb="31">
      <t>バアイ</t>
    </rPh>
    <phoneticPr fontId="2"/>
  </si>
  <si>
    <r>
      <t>（申請書別紙）６．売上の状況について　店舗所在地が</t>
    </r>
    <r>
      <rPr>
        <u/>
        <sz val="20"/>
        <color theme="1"/>
        <rFont val="ＭＳ ゴシック"/>
        <family val="3"/>
        <charset val="128"/>
      </rPr>
      <t>郡山市</t>
    </r>
    <r>
      <rPr>
        <sz val="20"/>
        <color theme="1"/>
        <rFont val="ＭＳ ゴシック"/>
        <family val="3"/>
        <charset val="128"/>
      </rPr>
      <t>の場合</t>
    </r>
    <rPh sb="1" eb="4">
      <t>シンセイショ</t>
    </rPh>
    <rPh sb="4" eb="6">
      <t>ベッシ</t>
    </rPh>
    <rPh sb="9" eb="11">
      <t>ウリアゲ</t>
    </rPh>
    <rPh sb="12" eb="14">
      <t>ジョウキョウ</t>
    </rPh>
    <rPh sb="19" eb="24">
      <t>テンポショザイチ</t>
    </rPh>
    <rPh sb="25" eb="28">
      <t>コオリヤマシ</t>
    </rPh>
    <rPh sb="29" eb="31">
      <t>バアイ</t>
    </rPh>
    <phoneticPr fontId="2"/>
  </si>
  <si>
    <t>令和３年８月の飲食部門に係る売上額（テイクアウトの売上は除く）</t>
    <rPh sb="0" eb="2">
      <t>レイワ</t>
    </rPh>
    <rPh sb="3" eb="4">
      <t>ネン</t>
    </rPh>
    <rPh sb="5" eb="6">
      <t>ガツ</t>
    </rPh>
    <rPh sb="7" eb="9">
      <t>インショク</t>
    </rPh>
    <rPh sb="9" eb="11">
      <t>ブモン</t>
    </rPh>
    <rPh sb="12" eb="13">
      <t>カカ</t>
    </rPh>
    <rPh sb="14" eb="16">
      <t>ウリアゲ</t>
    </rPh>
    <rPh sb="16" eb="17">
      <t>ガク</t>
    </rPh>
    <phoneticPr fontId="2"/>
  </si>
  <si>
    <t>令和３年の７月及び８月の飲食部門に係る売上額（テイクアウトの売上は除く）</t>
    <rPh sb="0" eb="2">
      <t>レイワ</t>
    </rPh>
    <rPh sb="3" eb="4">
      <t>ネン</t>
    </rPh>
    <rPh sb="6" eb="7">
      <t>ガツ</t>
    </rPh>
    <rPh sb="7" eb="8">
      <t>オヨ</t>
    </rPh>
    <rPh sb="10" eb="11">
      <t>ツキ</t>
    </rPh>
    <rPh sb="12" eb="14">
      <t>インショク</t>
    </rPh>
    <rPh sb="14" eb="16">
      <t>ブモン</t>
    </rPh>
    <rPh sb="17" eb="18">
      <t>カカ</t>
    </rPh>
    <rPh sb="19" eb="21">
      <t>ウリアゲ</t>
    </rPh>
    <rPh sb="21" eb="22">
      <t>ガク</t>
    </rPh>
    <phoneticPr fontId="2"/>
  </si>
  <si>
    <t>令和３年の８月の飲食部門に係る売上額
（テイクアウトの売上は除く）</t>
    <rPh sb="0" eb="2">
      <t>レイワ</t>
    </rPh>
    <rPh sb="3" eb="4">
      <t>ネン</t>
    </rPh>
    <rPh sb="6" eb="7">
      <t>ツキ</t>
    </rPh>
    <rPh sb="8" eb="10">
      <t>インショク</t>
    </rPh>
    <rPh sb="10" eb="12">
      <t>ブモン</t>
    </rPh>
    <rPh sb="13" eb="14">
      <t>カカ</t>
    </rPh>
    <rPh sb="15" eb="17">
      <t>ウリアゲ</t>
    </rPh>
    <rPh sb="17" eb="18">
      <t>ガク</t>
    </rPh>
    <rPh sb="27" eb="29">
      <t>ウリアゲ</t>
    </rPh>
    <rPh sb="30" eb="31">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</si>
</sst>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6"/>
      <color theme="1"/>
      <name val="ＭＳ ゴシック"/>
      <family val="3"/>
      <charset val="128"/>
    </font>
    <font>
      <b/>
      <sz val="14"/>
      <color theme="1"/>
      <name val="ＭＳ ゴシック"/>
      <family val="3"/>
      <charset val="128"/>
    </font>
    <font>
      <sz val="11"/>
      <color theme="1"/>
      <name val="ＭＳ 明朝"/>
      <family val="1"/>
      <charset val="128"/>
    </font>
    <font>
      <sz val="10"/>
      <color theme="1"/>
      <name val="ＭＳ ゴシック"/>
      <family val="3"/>
      <charset val="128"/>
    </font>
    <font>
      <sz val="10"/>
      <color theme="1"/>
      <name val="ＭＳ 明朝"/>
      <family val="1"/>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2"/>
      <color theme="1"/>
      <name val="ＭＳ ゴシック"/>
      <family val="3"/>
      <charset val="128"/>
    </font>
    <font>
      <b/>
      <sz val="14"/>
      <name val="ＭＳ ゴシック"/>
      <family val="3"/>
      <charset val="128"/>
    </font>
    <font>
      <sz val="14"/>
      <name val="ＭＳ ゴシック"/>
      <family val="3"/>
      <charset val="128"/>
    </font>
    <font>
      <sz val="14"/>
      <color theme="1"/>
      <name val="ＭＳ ゴシック"/>
      <family val="3"/>
      <charset val="128"/>
    </font>
    <font>
      <sz val="20"/>
      <color theme="1"/>
      <name val="ＭＳ ゴシック"/>
      <family val="3"/>
      <charset val="128"/>
    </font>
    <font>
      <u/>
      <sz val="20"/>
      <color theme="1"/>
      <name val="ＭＳ ゴシック"/>
      <family val="3"/>
      <charset val="128"/>
    </font>
    <font>
      <sz val="22"/>
      <color theme="1"/>
      <name val="ＭＳ ゴシック"/>
      <family val="3"/>
      <charset val="128"/>
    </font>
    <font>
      <u/>
      <sz val="22"/>
      <color theme="1"/>
      <name val="ＭＳ ゴシック"/>
      <family val="3"/>
      <charset val="128"/>
    </font>
    <font>
      <sz val="12"/>
      <color theme="1"/>
      <name val="ＭＳ 明朝"/>
      <family val="1"/>
      <charset val="128"/>
    </font>
    <font>
      <sz val="14"/>
      <color theme="1"/>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s>
  <borders count="9">
    <border>
      <left/>
      <right/>
      <top/>
      <bottom/>
      <diagonal/>
    </border>
    <border>
      <left style="mediumDashed">
        <color indexed="64"/>
      </left>
      <right style="mediumDashed">
        <color indexed="64"/>
      </right>
      <top style="mediumDashed">
        <color indexed="64"/>
      </top>
      <bottom style="mediumDashed">
        <color indexed="64"/>
      </bottom>
      <diagonal/>
    </border>
    <border>
      <left/>
      <right/>
      <top/>
      <bottom style="thin">
        <color auto="1"/>
      </bottom>
      <diagonal/>
    </border>
    <border>
      <left/>
      <right/>
      <top style="thin">
        <color auto="1"/>
      </top>
      <bottom style="thin">
        <color auto="1"/>
      </bottom>
      <diagonal/>
    </border>
    <border>
      <left/>
      <right/>
      <top/>
      <bottom style="medium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pplyAlignment="1">
      <alignment vertical="center" wrapText="1"/>
    </xf>
    <xf numFmtId="0" fontId="3" fillId="0" borderId="0" xfId="0" applyFont="1">
      <alignment vertical="center"/>
    </xf>
    <xf numFmtId="56" fontId="3" fillId="0" borderId="0" xfId="0" applyNumberFormat="1" applyFont="1" applyAlignment="1">
      <alignment vertical="center" wrapText="1"/>
    </xf>
    <xf numFmtId="0" fontId="6" fillId="0" borderId="0" xfId="0" applyFont="1" applyAlignment="1">
      <alignment vertical="center" wrapText="1"/>
    </xf>
    <xf numFmtId="0" fontId="7" fillId="0" borderId="0" xfId="0" applyFont="1" applyAlignment="1">
      <alignment horizontal="right" wrapText="1"/>
    </xf>
    <xf numFmtId="38" fontId="9" fillId="3" borderId="1" xfId="1" applyFont="1" applyFill="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3" fillId="0" borderId="0" xfId="0" applyFont="1" applyAlignment="1">
      <alignment horizontal="left" vertical="center"/>
    </xf>
    <xf numFmtId="0" fontId="3" fillId="0" borderId="0" xfId="0" applyFont="1" applyFill="1" applyAlignment="1">
      <alignment vertical="center" wrapText="1"/>
    </xf>
    <xf numFmtId="0" fontId="6" fillId="0" borderId="0" xfId="0" applyFont="1" applyFill="1" applyAlignment="1">
      <alignment vertical="center" wrapText="1"/>
    </xf>
    <xf numFmtId="0" fontId="7" fillId="0" borderId="0" xfId="0" applyFont="1" applyFill="1" applyAlignment="1">
      <alignment horizontal="right" wrapText="1"/>
    </xf>
    <xf numFmtId="56" fontId="3" fillId="0" borderId="0" xfId="0" applyNumberFormat="1" applyFont="1" applyFill="1" applyAlignment="1">
      <alignment vertical="center" wrapText="1"/>
    </xf>
    <xf numFmtId="0" fontId="6" fillId="0" borderId="0" xfId="0" applyFont="1" applyFill="1">
      <alignment vertical="center"/>
    </xf>
    <xf numFmtId="0" fontId="9" fillId="3" borderId="1" xfId="0" applyFont="1" applyFill="1" applyBorder="1" applyAlignment="1">
      <alignment vertical="center" wrapText="1"/>
    </xf>
    <xf numFmtId="0" fontId="3" fillId="0" borderId="0" xfId="0" applyFont="1" applyBorder="1" applyAlignment="1">
      <alignment vertical="center" wrapText="1"/>
    </xf>
    <xf numFmtId="0" fontId="4" fillId="0" borderId="0" xfId="0" applyFont="1" applyFill="1">
      <alignment vertical="center"/>
    </xf>
    <xf numFmtId="0" fontId="3" fillId="0" borderId="0" xfId="0" applyFont="1" applyFill="1">
      <alignment vertical="center"/>
    </xf>
    <xf numFmtId="38" fontId="9" fillId="0" borderId="0" xfId="1" applyFont="1" applyFill="1" applyBorder="1" applyAlignment="1">
      <alignment vertical="center" wrapText="1"/>
    </xf>
    <xf numFmtId="0" fontId="9" fillId="0" borderId="0" xfId="0" applyFont="1" applyFill="1" applyBorder="1" applyAlignment="1">
      <alignment vertical="center" wrapText="1"/>
    </xf>
    <xf numFmtId="0" fontId="11" fillId="0" borderId="0" xfId="0" applyFont="1" applyAlignment="1">
      <alignment vertical="center" wrapText="1"/>
    </xf>
    <xf numFmtId="0" fontId="13" fillId="0" borderId="0" xfId="0" applyFont="1">
      <alignment vertical="center"/>
    </xf>
    <xf numFmtId="0" fontId="14" fillId="0" borderId="0" xfId="0" applyFont="1" applyAlignment="1">
      <alignment vertical="center" wrapText="1"/>
    </xf>
    <xf numFmtId="0" fontId="0" fillId="0" borderId="0" xfId="0" applyBorder="1" applyAlignment="1">
      <alignment vertical="center" wrapText="1"/>
    </xf>
    <xf numFmtId="0" fontId="14" fillId="0" borderId="0" xfId="0" applyFont="1">
      <alignment vertical="center"/>
    </xf>
    <xf numFmtId="0" fontId="15" fillId="0" borderId="0" xfId="0" applyFont="1" applyFill="1">
      <alignment vertical="center"/>
    </xf>
    <xf numFmtId="0" fontId="6" fillId="0" borderId="0" xfId="0" applyFont="1" applyFill="1" applyAlignment="1">
      <alignment horizontal="left" vertical="center" wrapText="1"/>
    </xf>
    <xf numFmtId="0" fontId="3" fillId="0" borderId="0" xfId="0" applyFont="1" applyFill="1" applyAlignment="1">
      <alignment horizontal="left" vertical="center"/>
    </xf>
    <xf numFmtId="0" fontId="15" fillId="0" borderId="0" xfId="0" applyFont="1">
      <alignment vertical="center"/>
    </xf>
    <xf numFmtId="0" fontId="12" fillId="0" borderId="0" xfId="0" applyFont="1">
      <alignment vertical="center"/>
    </xf>
    <xf numFmtId="38" fontId="3" fillId="4" borderId="0" xfId="1" applyFont="1" applyFill="1" applyBorder="1" applyAlignment="1">
      <alignment horizontal="center" vertical="center" wrapText="1"/>
    </xf>
    <xf numFmtId="0" fontId="6" fillId="0" borderId="0" xfId="0" applyFont="1" applyFill="1" applyBorder="1" applyAlignment="1">
      <alignment horizontal="left" vertical="center" wrapText="1"/>
    </xf>
    <xf numFmtId="0" fontId="16" fillId="0" borderId="0" xfId="0" applyFont="1">
      <alignment vertical="center"/>
    </xf>
    <xf numFmtId="0" fontId="18" fillId="0" borderId="0" xfId="0" applyFont="1">
      <alignment vertical="center"/>
    </xf>
    <xf numFmtId="0" fontId="20" fillId="0" borderId="0" xfId="0" applyFont="1" applyAlignment="1">
      <alignment vertical="center" wrapText="1"/>
    </xf>
    <xf numFmtId="0" fontId="20" fillId="0" borderId="0" xfId="0" applyFont="1" applyBorder="1" applyAlignment="1">
      <alignment vertical="center" wrapText="1"/>
    </xf>
    <xf numFmtId="0" fontId="20" fillId="0" borderId="4" xfId="0" applyFont="1" applyBorder="1" applyAlignment="1">
      <alignment vertical="center" wrapText="1"/>
    </xf>
    <xf numFmtId="0" fontId="12" fillId="0" borderId="0" xfId="0" applyFont="1" applyAlignment="1">
      <alignment vertical="center" wrapText="1"/>
    </xf>
    <xf numFmtId="0" fontId="12" fillId="0" borderId="0" xfId="0" applyFont="1" applyFill="1" applyAlignment="1">
      <alignment vertical="center" wrapText="1"/>
    </xf>
    <xf numFmtId="0" fontId="3" fillId="0" borderId="0" xfId="0" applyFont="1" applyAlignment="1">
      <alignment horizontal="right" wrapText="1"/>
    </xf>
    <xf numFmtId="0" fontId="3" fillId="0" borderId="0" xfId="0" applyFont="1" applyFill="1" applyAlignment="1">
      <alignment horizontal="right" wrapText="1"/>
    </xf>
    <xf numFmtId="0" fontId="12" fillId="0" borderId="0" xfId="0" applyFont="1" applyAlignment="1">
      <alignment vertical="center"/>
    </xf>
    <xf numFmtId="0" fontId="15" fillId="0" borderId="0" xfId="0" applyFont="1" applyAlignment="1">
      <alignment vertical="center" wrapText="1"/>
    </xf>
    <xf numFmtId="0" fontId="15" fillId="0" borderId="0" xfId="0" applyFont="1" applyAlignment="1">
      <alignment horizontal="left" vertical="center"/>
    </xf>
    <xf numFmtId="0" fontId="15" fillId="0" borderId="0" xfId="0" applyFont="1" applyAlignment="1">
      <alignment vertical="center"/>
    </xf>
    <xf numFmtId="0" fontId="15" fillId="0" borderId="0" xfId="0" applyFont="1" applyFill="1" applyAlignment="1">
      <alignment vertical="center" wrapText="1"/>
    </xf>
    <xf numFmtId="0" fontId="21" fillId="0" borderId="0" xfId="0" applyFont="1" applyFill="1">
      <alignment vertical="center"/>
    </xf>
    <xf numFmtId="0" fontId="20" fillId="0" borderId="0" xfId="0" applyFont="1" applyFill="1" applyAlignment="1">
      <alignment vertical="center" wrapText="1"/>
    </xf>
    <xf numFmtId="0" fontId="7" fillId="0" borderId="0" xfId="0" applyFont="1" applyAlignment="1">
      <alignment horizontal="right" vertical="center" wrapText="1"/>
    </xf>
    <xf numFmtId="0" fontId="7" fillId="0" borderId="0" xfId="0" applyFont="1" applyFill="1" applyAlignment="1">
      <alignment vertical="center" wrapText="1"/>
    </xf>
    <xf numFmtId="0" fontId="3" fillId="0" borderId="0" xfId="0" applyFont="1" applyFill="1" applyAlignment="1">
      <alignment horizontal="right" vertical="center" wrapText="1"/>
    </xf>
    <xf numFmtId="0" fontId="3" fillId="0" borderId="0" xfId="0" applyFont="1" applyAlignment="1">
      <alignment horizontal="right" vertical="center" wrapText="1"/>
    </xf>
    <xf numFmtId="0" fontId="7" fillId="0" borderId="0" xfId="0" applyFont="1" applyFill="1" applyAlignment="1">
      <alignment horizontal="right" vertical="center" wrapText="1"/>
    </xf>
    <xf numFmtId="0" fontId="3" fillId="0" borderId="0" xfId="0" applyFont="1" applyAlignment="1">
      <alignment horizontal="left" vertical="center" wrapText="1"/>
    </xf>
    <xf numFmtId="0" fontId="12" fillId="0" borderId="0" xfId="0" applyFont="1" applyFill="1" applyAlignment="1">
      <alignment horizontal="left" vertical="center" wrapText="1"/>
    </xf>
    <xf numFmtId="0" fontId="6" fillId="0" borderId="0" xfId="0" applyFont="1" applyAlignment="1">
      <alignment horizontal="left" vertical="center" wrapText="1"/>
    </xf>
    <xf numFmtId="0" fontId="12" fillId="0" borderId="0" xfId="0" applyFont="1" applyAlignment="1">
      <alignment horizontal="left" vertical="center" wrapText="1"/>
    </xf>
    <xf numFmtId="0" fontId="3" fillId="5" borderId="0" xfId="0" applyFont="1" applyFill="1" applyAlignment="1">
      <alignment vertical="center" wrapText="1"/>
    </xf>
    <xf numFmtId="0" fontId="5" fillId="5" borderId="0" xfId="0" applyFont="1" applyFill="1">
      <alignment vertical="center"/>
    </xf>
    <xf numFmtId="0" fontId="3" fillId="5" borderId="0" xfId="0" applyFont="1" applyFill="1" applyAlignment="1">
      <alignment horizontal="left" vertical="center" wrapText="1"/>
    </xf>
    <xf numFmtId="0" fontId="0" fillId="5" borderId="0" xfId="0" applyFill="1" applyBorder="1" applyAlignment="1">
      <alignment vertical="center" wrapText="1"/>
    </xf>
    <xf numFmtId="0" fontId="6" fillId="0" borderId="7" xfId="0" applyFont="1" applyBorder="1" applyAlignment="1">
      <alignment horizontal="center" vertical="center" wrapText="1"/>
    </xf>
    <xf numFmtId="0" fontId="15" fillId="5" borderId="2"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center"/>
    </xf>
    <xf numFmtId="0" fontId="3" fillId="0" borderId="8" xfId="0" applyFont="1" applyBorder="1" applyAlignment="1">
      <alignment horizontal="center" vertical="center" wrapText="1"/>
    </xf>
    <xf numFmtId="38" fontId="3" fillId="2" borderId="5" xfId="1" applyFont="1" applyFill="1" applyBorder="1" applyAlignment="1">
      <alignment horizontal="center" vertical="center" wrapText="1"/>
    </xf>
    <xf numFmtId="38" fontId="3" fillId="2" borderId="6" xfId="1"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Alignment="1">
      <alignment horizontal="left" vertical="center" wrapText="1"/>
    </xf>
    <xf numFmtId="0" fontId="3" fillId="0" borderId="8" xfId="0" applyFont="1" applyFill="1" applyBorder="1" applyAlignment="1">
      <alignment horizontal="center" vertical="center" wrapText="1"/>
    </xf>
    <xf numFmtId="0" fontId="6" fillId="0" borderId="0" xfId="0" applyFont="1" applyFill="1" applyAlignment="1">
      <alignment horizontal="center" vertical="center" wrapText="1"/>
    </xf>
    <xf numFmtId="56" fontId="3" fillId="2" borderId="5" xfId="0" applyNumberFormat="1" applyFont="1" applyFill="1" applyBorder="1" applyAlignment="1">
      <alignment horizontal="center" vertical="center" wrapText="1"/>
    </xf>
    <xf numFmtId="56" fontId="3" fillId="2" borderId="6" xfId="0"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0" fontId="7" fillId="0" borderId="8" xfId="0" applyFont="1" applyFill="1" applyBorder="1" applyAlignment="1">
      <alignment horizontal="right" vertical="center" wrapText="1"/>
    </xf>
    <xf numFmtId="0" fontId="7" fillId="0" borderId="0" xfId="0" applyFont="1" applyFill="1" applyAlignment="1">
      <alignment horizontal="right" vertical="center" wrapText="1"/>
    </xf>
    <xf numFmtId="0" fontId="12" fillId="5" borderId="2"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8" fillId="0" borderId="8" xfId="0" applyFont="1" applyBorder="1" applyAlignment="1">
      <alignment horizontal="center" vertical="center" wrapText="1"/>
    </xf>
    <xf numFmtId="0" fontId="7" fillId="0" borderId="8" xfId="0" applyFont="1" applyBorder="1" applyAlignment="1">
      <alignment horizontal="right" vertical="center" wrapText="1"/>
    </xf>
    <xf numFmtId="0" fontId="8" fillId="0" borderId="8" xfId="0" applyFont="1" applyBorder="1" applyAlignment="1">
      <alignment horizontal="right" vertical="center" wrapText="1"/>
    </xf>
    <xf numFmtId="31" fontId="3" fillId="2" borderId="5" xfId="0" applyNumberFormat="1" applyFont="1" applyFill="1" applyBorder="1" applyAlignment="1">
      <alignment horizontal="center" vertical="center" wrapText="1"/>
    </xf>
    <xf numFmtId="31" fontId="3" fillId="2" borderId="6"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8" xfId="0" applyFont="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266700</xdr:colOff>
      <xdr:row>9</xdr:row>
      <xdr:rowOff>449580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2920" y="2529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47625</xdr:colOff>
          <xdr:row>7</xdr:row>
          <xdr:rowOff>323850</xdr:rowOff>
        </xdr:from>
        <xdr:to>
          <xdr:col>1</xdr:col>
          <xdr:colOff>200025</xdr:colOff>
          <xdr:row>9</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12</xdr:row>
          <xdr:rowOff>57150</xdr:rowOff>
        </xdr:from>
        <xdr:to>
          <xdr:col>1</xdr:col>
          <xdr:colOff>238125</xdr:colOff>
          <xdr:row>14</xdr:row>
          <xdr:rowOff>47625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95250</xdr:rowOff>
        </xdr:from>
        <xdr:to>
          <xdr:col>1</xdr:col>
          <xdr:colOff>180975</xdr:colOff>
          <xdr:row>32</xdr:row>
          <xdr:rowOff>95250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266700</xdr:colOff>
      <xdr:row>9</xdr:row>
      <xdr:rowOff>449580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484620" y="2529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28575</xdr:colOff>
          <xdr:row>20</xdr:row>
          <xdr:rowOff>47625</xdr:rowOff>
        </xdr:from>
        <xdr:to>
          <xdr:col>1</xdr:col>
          <xdr:colOff>180975</xdr:colOff>
          <xdr:row>22</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53339</xdr:colOff>
      <xdr:row>4</xdr:row>
      <xdr:rowOff>48744</xdr:rowOff>
    </xdr:from>
    <xdr:to>
      <xdr:col>12</xdr:col>
      <xdr:colOff>977265</xdr:colOff>
      <xdr:row>8</xdr:row>
      <xdr:rowOff>177164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816339" y="1031724"/>
          <a:ext cx="4048126" cy="997100"/>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ＭＳ 明朝" panose="02020609040205080304" pitchFamily="17" charset="-128"/>
              <a:ea typeface="ＭＳ 明朝" panose="02020609040205080304" pitchFamily="17" charset="-128"/>
            </a:rPr>
            <a:t>本表で算出される１日当たりの売上額、売上減少額は、実際の協力金支給額とは異なりますので御注意ください。</a:t>
          </a:r>
        </a:p>
      </xdr:txBody>
    </xdr:sp>
    <xdr:clientData/>
  </xdr:twoCellAnchor>
  <xdr:twoCellAnchor>
    <xdr:from>
      <xdr:col>10</xdr:col>
      <xdr:colOff>242046</xdr:colOff>
      <xdr:row>15</xdr:row>
      <xdr:rowOff>224116</xdr:rowOff>
    </xdr:from>
    <xdr:to>
      <xdr:col>12</xdr:col>
      <xdr:colOff>761998</xdr:colOff>
      <xdr:row>21</xdr:row>
      <xdr:rowOff>98611</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363186" y="4232236"/>
          <a:ext cx="3286012" cy="1802355"/>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〇新規開店特例（ウ又はエ）を選択する場合の</a:t>
          </a:r>
          <a:endParaRPr kumimoji="1" lang="en-US" altLang="ja-JP" sz="1100" b="1"/>
        </a:p>
        <a:p>
          <a:r>
            <a:rPr kumimoji="1" lang="ja-JP" altLang="en-US" sz="1100" b="1"/>
            <a:t>　日付の入力方法</a:t>
          </a:r>
          <a:endParaRPr kumimoji="1" lang="en-US" altLang="ja-JP" sz="1100" b="1"/>
        </a:p>
        <a:p>
          <a:r>
            <a:rPr kumimoji="1" lang="ja-JP" altLang="en-US" sz="1100"/>
            <a:t>　</a:t>
          </a:r>
          <a:r>
            <a:rPr kumimoji="1" lang="ja-JP" altLang="en-US" sz="1100" b="0"/>
            <a:t>以下のように入力してください</a:t>
          </a:r>
          <a:r>
            <a:rPr kumimoji="1" lang="ja-JP" altLang="en-US" sz="1100"/>
            <a:t>。</a:t>
          </a:r>
          <a:endParaRPr kumimoji="1" lang="en-US" altLang="ja-JP" sz="1100"/>
        </a:p>
        <a:p>
          <a:endParaRPr kumimoji="1" lang="en-US" altLang="ja-JP" sz="1100"/>
        </a:p>
        <a:p>
          <a:r>
            <a:rPr kumimoji="1" lang="ja-JP" altLang="en-US" sz="1100"/>
            <a:t>　</a:t>
          </a:r>
          <a:r>
            <a:rPr kumimoji="1" lang="ja-JP" altLang="en-US" sz="1100">
              <a:solidFill>
                <a:sysClr val="windowText" lastClr="000000"/>
              </a:solidFill>
            </a:rPr>
            <a:t>開業日が令和２年１２月３日の場合</a:t>
          </a:r>
          <a:endParaRPr kumimoji="1" lang="en-US" altLang="ja-JP" sz="1100">
            <a:solidFill>
              <a:sysClr val="windowText" lastClr="000000"/>
            </a:solidFill>
          </a:endParaRPr>
        </a:p>
        <a:p>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　　２０２０／１２／３</a:t>
          </a:r>
          <a:endParaRPr kumimoji="1" lang="en-US" altLang="ja-JP" sz="1100">
            <a:solidFill>
              <a:sysClr val="windowText" lastClr="000000"/>
            </a:solidFill>
          </a:endParaRPr>
        </a:p>
        <a:p>
          <a:r>
            <a:rPr kumimoji="1" lang="ja-JP" altLang="en-US" sz="1100"/>
            <a:t>　</a:t>
          </a:r>
          <a:endParaRPr kumimoji="1" lang="en-US" altLang="ja-JP" sz="1100"/>
        </a:p>
        <a:p>
          <a:r>
            <a:rPr kumimoji="1" lang="ja-JP" altLang="en-US" sz="1100"/>
            <a:t>　</a:t>
          </a:r>
        </a:p>
      </xdr:txBody>
    </xdr:sp>
    <xdr:clientData/>
  </xdr:twoCellAnchor>
  <xdr:twoCellAnchor>
    <xdr:from>
      <xdr:col>1</xdr:col>
      <xdr:colOff>0</xdr:colOff>
      <xdr:row>1</xdr:row>
      <xdr:rowOff>53786</xdr:rowOff>
    </xdr:from>
    <xdr:to>
      <xdr:col>8</xdr:col>
      <xdr:colOff>2147793</xdr:colOff>
      <xdr:row>7</xdr:row>
      <xdr:rowOff>215153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33082" y="385480"/>
          <a:ext cx="8136217" cy="1748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「時短協力金申請に係るフローチャート」で該当した項目のチェックボックスに☑してください。</a:t>
          </a:r>
          <a:endParaRPr kumimoji="1" lang="en-US" altLang="ja-JP" sz="1600" b="1">
            <a:latin typeface="ＭＳ Ｐゴシック" panose="020B0600070205080204" pitchFamily="50" charset="-128"/>
            <a:ea typeface="ＭＳ Ｐゴシック" panose="020B0600070205080204" pitchFamily="50" charset="-128"/>
          </a:endParaRPr>
        </a:p>
        <a:p>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　　　　欄について　　</a:t>
          </a:r>
          <a:endParaRPr kumimoji="1" lang="en-US" altLang="ja-JP" sz="1600" b="1">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■Excel</a:t>
          </a:r>
          <a:r>
            <a:rPr kumimoji="1" lang="ja-JP" altLang="en-US" sz="1600">
              <a:latin typeface="ＭＳ Ｐゴシック" panose="020B0600070205080204" pitchFamily="50" charset="-128"/>
              <a:ea typeface="ＭＳ Ｐゴシック" panose="020B0600070205080204" pitchFamily="50" charset="-128"/>
            </a:rPr>
            <a:t>作成の場合・・・　　　欄に入力いただければ、自動計算されます。</a:t>
          </a:r>
        </a:p>
        <a:p>
          <a:r>
            <a:rPr kumimoji="1" lang="ja-JP" altLang="en-US" sz="1600">
              <a:latin typeface="ＭＳ Ｐゴシック" panose="020B0600070205080204" pitchFamily="50" charset="-128"/>
              <a:ea typeface="ＭＳ Ｐゴシック" panose="020B0600070205080204" pitchFamily="50" charset="-128"/>
            </a:rPr>
            <a:t>　　　■紙申請または</a:t>
          </a:r>
          <a:r>
            <a:rPr kumimoji="1" lang="en-US" altLang="ja-JP" sz="1600">
              <a:latin typeface="ＭＳ Ｐゴシック" panose="020B0600070205080204" pitchFamily="50" charset="-128"/>
              <a:ea typeface="ＭＳ Ｐゴシック" panose="020B0600070205080204" pitchFamily="50" charset="-128"/>
            </a:rPr>
            <a:t>PDF</a:t>
          </a:r>
          <a:r>
            <a:rPr kumimoji="1" lang="ja-JP" altLang="en-US" sz="1600">
              <a:latin typeface="ＭＳ Ｐゴシック" panose="020B0600070205080204" pitchFamily="50" charset="-128"/>
              <a:ea typeface="ＭＳ Ｐゴシック" panose="020B0600070205080204" pitchFamily="50" charset="-128"/>
            </a:rPr>
            <a:t>ダウンロードの場合・・・記載の算出式にもとづき記入してください。</a:t>
          </a:r>
          <a:endParaRPr kumimoji="1" lang="en-US" altLang="ja-JP" sz="1600">
            <a:latin typeface="ＭＳ Ｐゴシック" panose="020B0600070205080204" pitchFamily="50" charset="-128"/>
            <a:ea typeface="ＭＳ Ｐゴシック" panose="020B0600070205080204" pitchFamily="50" charset="-128"/>
          </a:endParaRPr>
        </a:p>
        <a:p>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売上額については全て消費税及び地方消費税を除いた金額を記載してください。</a:t>
          </a:r>
          <a:endParaRPr kumimoji="1" lang="en-US" altLang="ja-JP" sz="1600">
            <a:latin typeface="ＭＳ Ｐゴシック" panose="020B0600070205080204" pitchFamily="50" charset="-128"/>
            <a:ea typeface="ＭＳ Ｐゴシック" panose="020B0600070205080204" pitchFamily="50" charset="-128"/>
          </a:endParaRPr>
        </a:p>
        <a:p>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飲食部門に係る売上額には、テイクアウト分は除いてください。</a:t>
          </a:r>
        </a:p>
      </xdr:txBody>
    </xdr:sp>
    <xdr:clientData/>
  </xdr:twoCellAnchor>
  <xdr:oneCellAnchor>
    <xdr:from>
      <xdr:col>2</xdr:col>
      <xdr:colOff>198446</xdr:colOff>
      <xdr:row>2</xdr:row>
      <xdr:rowOff>177662</xdr:rowOff>
    </xdr:from>
    <xdr:ext cx="342900" cy="232216"/>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991" y="731844"/>
          <a:ext cx="342900" cy="2322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2259310</xdr:colOff>
      <xdr:row>3</xdr:row>
      <xdr:rowOff>194980</xdr:rowOff>
    </xdr:from>
    <xdr:ext cx="335280" cy="237467"/>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78855" y="991616"/>
          <a:ext cx="335280" cy="2374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266700</xdr:colOff>
      <xdr:row>9</xdr:row>
      <xdr:rowOff>449580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02920" y="1668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95250</xdr:colOff>
          <xdr:row>7</xdr:row>
          <xdr:rowOff>352425</xdr:rowOff>
        </xdr:from>
        <xdr:to>
          <xdr:col>1</xdr:col>
          <xdr:colOff>247650</xdr:colOff>
          <xdr:row>9</xdr:row>
          <xdr:rowOff>95250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12</xdr:row>
          <xdr:rowOff>57150</xdr:rowOff>
        </xdr:from>
        <xdr:to>
          <xdr:col>1</xdr:col>
          <xdr:colOff>238125</xdr:colOff>
          <xdr:row>14</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34</xdr:row>
          <xdr:rowOff>95250</xdr:rowOff>
        </xdr:from>
        <xdr:to>
          <xdr:col>1</xdr:col>
          <xdr:colOff>180975</xdr:colOff>
          <xdr:row>36</xdr:row>
          <xdr:rowOff>95250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266700</xdr:colOff>
      <xdr:row>9</xdr:row>
      <xdr:rowOff>449580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7162800" y="1668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28575</xdr:colOff>
          <xdr:row>20</xdr:row>
          <xdr:rowOff>47625</xdr:rowOff>
        </xdr:from>
        <xdr:to>
          <xdr:col>1</xdr:col>
          <xdr:colOff>180975</xdr:colOff>
          <xdr:row>22</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53339</xdr:colOff>
      <xdr:row>4</xdr:row>
      <xdr:rowOff>48744</xdr:rowOff>
    </xdr:from>
    <xdr:to>
      <xdr:col>12</xdr:col>
      <xdr:colOff>977265</xdr:colOff>
      <xdr:row>8</xdr:row>
      <xdr:rowOff>177164</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8820821" y="1034862"/>
          <a:ext cx="4043644" cy="836631"/>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ＭＳ 明朝" panose="02020609040205080304" pitchFamily="17" charset="-128"/>
              <a:ea typeface="ＭＳ 明朝" panose="02020609040205080304" pitchFamily="17" charset="-128"/>
            </a:rPr>
            <a:t>本表で算出される１日当たりの売上額、売上減少額は、実際の協力金支給額とは異なりますので御注意ください。</a:t>
          </a:r>
        </a:p>
      </xdr:txBody>
    </xdr:sp>
    <xdr:clientData/>
  </xdr:twoCellAnchor>
  <xdr:twoCellAnchor>
    <xdr:from>
      <xdr:col>10</xdr:col>
      <xdr:colOff>242046</xdr:colOff>
      <xdr:row>15</xdr:row>
      <xdr:rowOff>224116</xdr:rowOff>
    </xdr:from>
    <xdr:to>
      <xdr:col>12</xdr:col>
      <xdr:colOff>761998</xdr:colOff>
      <xdr:row>21</xdr:row>
      <xdr:rowOff>98611</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9368117" y="4078940"/>
          <a:ext cx="3281081" cy="1792942"/>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〇新規開店特例（ウ又はエ）を選択する場合の</a:t>
          </a:r>
          <a:endParaRPr kumimoji="1" lang="en-US" altLang="ja-JP" sz="1100" b="1"/>
        </a:p>
        <a:p>
          <a:r>
            <a:rPr kumimoji="1" lang="ja-JP" altLang="en-US" sz="1100" b="1"/>
            <a:t>　日付の入力方法</a:t>
          </a:r>
          <a:endParaRPr kumimoji="1" lang="en-US" altLang="ja-JP" sz="1100" b="1"/>
        </a:p>
        <a:p>
          <a:r>
            <a:rPr kumimoji="1" lang="ja-JP" altLang="en-US" sz="1100"/>
            <a:t>　</a:t>
          </a:r>
          <a:r>
            <a:rPr kumimoji="1" lang="ja-JP" altLang="en-US" sz="1100" b="0"/>
            <a:t>以下のように入力してください</a:t>
          </a:r>
          <a:r>
            <a:rPr kumimoji="1" lang="ja-JP" altLang="en-US" sz="1100"/>
            <a:t>。</a:t>
          </a:r>
          <a:endParaRPr kumimoji="1" lang="en-US" altLang="ja-JP" sz="1100"/>
        </a:p>
        <a:p>
          <a:endParaRPr kumimoji="1" lang="en-US" altLang="ja-JP" sz="1100"/>
        </a:p>
        <a:p>
          <a:r>
            <a:rPr kumimoji="1" lang="ja-JP" altLang="en-US" sz="1100"/>
            <a:t>　</a:t>
          </a:r>
          <a:r>
            <a:rPr kumimoji="1" lang="ja-JP" altLang="en-US" sz="1100">
              <a:solidFill>
                <a:sysClr val="windowText" lastClr="000000"/>
              </a:solidFill>
            </a:rPr>
            <a:t>開業日が令和２年１２月３日の場合</a:t>
          </a:r>
          <a:endParaRPr kumimoji="1" lang="en-US" altLang="ja-JP" sz="1100">
            <a:solidFill>
              <a:sysClr val="windowText" lastClr="000000"/>
            </a:solidFill>
          </a:endParaRPr>
        </a:p>
        <a:p>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　　２０２０／１２／３</a:t>
          </a:r>
          <a:endParaRPr kumimoji="1" lang="en-US" altLang="ja-JP" sz="1100">
            <a:solidFill>
              <a:sysClr val="windowText" lastClr="000000"/>
            </a:solidFill>
          </a:endParaRPr>
        </a:p>
        <a:p>
          <a:r>
            <a:rPr kumimoji="1" lang="ja-JP" altLang="en-US" sz="1100"/>
            <a:t>　</a:t>
          </a:r>
          <a:endParaRPr kumimoji="1" lang="en-US" altLang="ja-JP" sz="1100"/>
        </a:p>
        <a:p>
          <a:r>
            <a:rPr kumimoji="1" lang="ja-JP" altLang="en-US" sz="1100"/>
            <a:t>　</a:t>
          </a:r>
        </a:p>
      </xdr:txBody>
    </xdr:sp>
    <xdr:clientData/>
  </xdr:twoCellAnchor>
  <xdr:twoCellAnchor>
    <xdr:from>
      <xdr:col>1</xdr:col>
      <xdr:colOff>0</xdr:colOff>
      <xdr:row>1</xdr:row>
      <xdr:rowOff>53785</xdr:rowOff>
    </xdr:from>
    <xdr:to>
      <xdr:col>8</xdr:col>
      <xdr:colOff>2147793</xdr:colOff>
      <xdr:row>7</xdr:row>
      <xdr:rowOff>224117</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233082" y="349620"/>
          <a:ext cx="8136217" cy="1757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「時短協力金申請に係るフローチャート」で該当した項目のチェックボックスに☑してください。</a:t>
          </a:r>
          <a:endParaRPr kumimoji="1" lang="en-US" altLang="ja-JP" sz="1600" b="1">
            <a:latin typeface="ＭＳ Ｐゴシック" panose="020B0600070205080204" pitchFamily="50" charset="-128"/>
            <a:ea typeface="ＭＳ Ｐゴシック" panose="020B0600070205080204" pitchFamily="50" charset="-128"/>
          </a:endParaRPr>
        </a:p>
        <a:p>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　　　　欄について　　</a:t>
          </a:r>
          <a:endParaRPr kumimoji="1" lang="en-US" altLang="ja-JP" sz="1600" b="1">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■Excel</a:t>
          </a:r>
          <a:r>
            <a:rPr kumimoji="1" lang="ja-JP" altLang="en-US" sz="1600">
              <a:latin typeface="ＭＳ Ｐゴシック" panose="020B0600070205080204" pitchFamily="50" charset="-128"/>
              <a:ea typeface="ＭＳ Ｐゴシック" panose="020B0600070205080204" pitchFamily="50" charset="-128"/>
            </a:rPr>
            <a:t>作成の場合・・・　　　欄に入力いただければ、自動計算されます。</a:t>
          </a:r>
        </a:p>
        <a:p>
          <a:r>
            <a:rPr kumimoji="1" lang="ja-JP" altLang="en-US" sz="1600">
              <a:latin typeface="ＭＳ Ｐゴシック" panose="020B0600070205080204" pitchFamily="50" charset="-128"/>
              <a:ea typeface="ＭＳ Ｐゴシック" panose="020B0600070205080204" pitchFamily="50" charset="-128"/>
            </a:rPr>
            <a:t>　　　■紙申請または</a:t>
          </a:r>
          <a:r>
            <a:rPr kumimoji="1" lang="en-US" altLang="ja-JP" sz="1600">
              <a:latin typeface="ＭＳ Ｐゴシック" panose="020B0600070205080204" pitchFamily="50" charset="-128"/>
              <a:ea typeface="ＭＳ Ｐゴシック" panose="020B0600070205080204" pitchFamily="50" charset="-128"/>
            </a:rPr>
            <a:t>PDF</a:t>
          </a:r>
          <a:r>
            <a:rPr kumimoji="1" lang="ja-JP" altLang="en-US" sz="1600">
              <a:latin typeface="ＭＳ Ｐゴシック" panose="020B0600070205080204" pitchFamily="50" charset="-128"/>
              <a:ea typeface="ＭＳ Ｐゴシック" panose="020B0600070205080204" pitchFamily="50" charset="-128"/>
            </a:rPr>
            <a:t>ダウンロードの場合・・・記載の算出式にもとづき記入してください。</a:t>
          </a:r>
          <a:endParaRPr kumimoji="1" lang="en-US" altLang="ja-JP" sz="1600">
            <a:latin typeface="ＭＳ Ｐゴシック" panose="020B0600070205080204" pitchFamily="50" charset="-128"/>
            <a:ea typeface="ＭＳ Ｐゴシック" panose="020B0600070205080204" pitchFamily="50" charset="-128"/>
          </a:endParaRPr>
        </a:p>
        <a:p>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売上額については全て消費税及び地方消費税を除いた金額を記載してください。</a:t>
          </a:r>
          <a:endParaRPr kumimoji="1" lang="en-US" altLang="ja-JP" sz="1600">
            <a:latin typeface="ＭＳ Ｐゴシック" panose="020B0600070205080204" pitchFamily="50" charset="-128"/>
            <a:ea typeface="ＭＳ Ｐゴシック" panose="020B0600070205080204" pitchFamily="50" charset="-128"/>
          </a:endParaRPr>
        </a:p>
        <a:p>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飲食部門に係る売上額には、テイクアウト分は除いてください。</a:t>
          </a:r>
        </a:p>
      </xdr:txBody>
    </xdr:sp>
    <xdr:clientData/>
  </xdr:twoCellAnchor>
  <xdr:oneCellAnchor>
    <xdr:from>
      <xdr:col>2</xdr:col>
      <xdr:colOff>132229</xdr:colOff>
      <xdr:row>2</xdr:row>
      <xdr:rowOff>159120</xdr:rowOff>
    </xdr:from>
    <xdr:ext cx="342900" cy="232216"/>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685796"/>
          <a:ext cx="342900" cy="2322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2227729</xdr:colOff>
      <xdr:row>3</xdr:row>
      <xdr:rowOff>181532</xdr:rowOff>
    </xdr:from>
    <xdr:ext cx="335280" cy="237467"/>
    <xdr:pic>
      <xdr:nvPicPr>
        <xdr:cNvPr id="14" name="図 13">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43200" y="943532"/>
          <a:ext cx="335280" cy="2374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266700</xdr:colOff>
      <xdr:row>8</xdr:row>
      <xdr:rowOff>449580</xdr:rowOff>
    </xdr:from>
    <xdr:ext cx="184731" cy="26456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502920" y="276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57150</xdr:colOff>
          <xdr:row>6</xdr:row>
          <xdr:rowOff>247650</xdr:rowOff>
        </xdr:from>
        <xdr:to>
          <xdr:col>1</xdr:col>
          <xdr:colOff>209550</xdr:colOff>
          <xdr:row>8</xdr:row>
          <xdr:rowOff>47625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180975</xdr:rowOff>
        </xdr:from>
        <xdr:to>
          <xdr:col>1</xdr:col>
          <xdr:colOff>209550</xdr:colOff>
          <xdr:row>13</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33</xdr:row>
          <xdr:rowOff>95250</xdr:rowOff>
        </xdr:from>
        <xdr:to>
          <xdr:col>1</xdr:col>
          <xdr:colOff>180975</xdr:colOff>
          <xdr:row>34</xdr:row>
          <xdr:rowOff>200025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47625</xdr:colOff>
      <xdr:row>2</xdr:row>
      <xdr:rowOff>5715</xdr:rowOff>
    </xdr:from>
    <xdr:to>
      <xdr:col>2</xdr:col>
      <xdr:colOff>390525</xdr:colOff>
      <xdr:row>3</xdr:row>
      <xdr:rowOff>9331</xdr:rowOff>
    </xdr:to>
    <xdr:pic>
      <xdr:nvPicPr>
        <xdr:cNvPr id="19" name="図 18">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165" y="744855"/>
          <a:ext cx="342900" cy="232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28575</xdr:colOff>
          <xdr:row>19</xdr:row>
          <xdr:rowOff>47625</xdr:rowOff>
        </xdr:from>
        <xdr:to>
          <xdr:col>1</xdr:col>
          <xdr:colOff>180975</xdr:colOff>
          <xdr:row>20</xdr:row>
          <xdr:rowOff>133350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62304</xdr:colOff>
      <xdr:row>3</xdr:row>
      <xdr:rowOff>192182</xdr:rowOff>
    </xdr:from>
    <xdr:to>
      <xdr:col>12</xdr:col>
      <xdr:colOff>986230</xdr:colOff>
      <xdr:row>8</xdr:row>
      <xdr:rowOff>190500</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8838004" y="992282"/>
          <a:ext cx="4048126" cy="938118"/>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ＭＳ 明朝" panose="02020609040205080304" pitchFamily="17" charset="-128"/>
              <a:ea typeface="ＭＳ 明朝" panose="02020609040205080304" pitchFamily="17" charset="-128"/>
            </a:rPr>
            <a:t>本表で算出される１日当たりの売上額、売上減少額は、実際の協力金支給額とは異なりますので御注意ください</a:t>
          </a:r>
          <a:r>
            <a:rPr kumimoji="1" lang="ja-JP" altLang="en-US" sz="1600">
              <a:latin typeface="ＭＳ 明朝" panose="02020609040205080304" pitchFamily="17" charset="-128"/>
              <a:ea typeface="ＭＳ 明朝" panose="02020609040205080304" pitchFamily="17" charset="-128"/>
            </a:rPr>
            <a:t>。</a:t>
          </a:r>
        </a:p>
      </xdr:txBody>
    </xdr:sp>
    <xdr:clientData/>
  </xdr:twoCellAnchor>
  <xdr:twoCellAnchor editAs="oneCell">
    <xdr:from>
      <xdr:col>2</xdr:col>
      <xdr:colOff>1402080</xdr:colOff>
      <xdr:row>3</xdr:row>
      <xdr:rowOff>32385</xdr:rowOff>
    </xdr:from>
    <xdr:to>
      <xdr:col>2</xdr:col>
      <xdr:colOff>1737360</xdr:colOff>
      <xdr:row>4</xdr:row>
      <xdr:rowOff>41252</xdr:rowOff>
    </xdr:to>
    <xdr:pic>
      <xdr:nvPicPr>
        <xdr:cNvPr id="22" name="図 21">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2620" y="1129665"/>
          <a:ext cx="335280" cy="237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215153</xdr:colOff>
      <xdr:row>15</xdr:row>
      <xdr:rowOff>26893</xdr:rowOff>
    </xdr:from>
    <xdr:to>
      <xdr:col>12</xdr:col>
      <xdr:colOff>735105</xdr:colOff>
      <xdr:row>19</xdr:row>
      <xdr:rowOff>209550</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9359153" y="3989293"/>
          <a:ext cx="3291727" cy="1239932"/>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〇新規開店特例（ウ又はエ）を選択する場合の</a:t>
          </a:r>
          <a:endParaRPr kumimoji="1" lang="en-US" altLang="ja-JP" sz="1100" b="1"/>
        </a:p>
        <a:p>
          <a:r>
            <a:rPr kumimoji="1" lang="ja-JP" altLang="en-US" sz="1100" b="1"/>
            <a:t>　日付の入力方法</a:t>
          </a:r>
          <a:endParaRPr kumimoji="1" lang="en-US" altLang="ja-JP" sz="1100" b="1"/>
        </a:p>
        <a:p>
          <a:r>
            <a:rPr kumimoji="1" lang="ja-JP" altLang="en-US" sz="1100"/>
            <a:t>　</a:t>
          </a:r>
          <a:r>
            <a:rPr kumimoji="1" lang="ja-JP" altLang="en-US" sz="1100" b="0"/>
            <a:t>以下のように入力してください</a:t>
          </a:r>
          <a:r>
            <a:rPr kumimoji="1" lang="ja-JP" altLang="en-US" sz="1100"/>
            <a:t>。</a:t>
          </a:r>
          <a:endParaRPr kumimoji="1" lang="en-US" altLang="ja-JP" sz="1100"/>
        </a:p>
        <a:p>
          <a:endParaRPr kumimoji="1" lang="en-US" altLang="ja-JP" sz="1100"/>
        </a:p>
        <a:p>
          <a:r>
            <a:rPr kumimoji="1" lang="ja-JP" altLang="en-US" sz="1100"/>
            <a:t>　</a:t>
          </a:r>
          <a:r>
            <a:rPr kumimoji="1" lang="ja-JP" altLang="en-US" sz="1100">
              <a:solidFill>
                <a:sysClr val="windowText" lastClr="000000"/>
              </a:solidFill>
            </a:rPr>
            <a:t>開業日が令和２年１２月３日の場合</a:t>
          </a:r>
          <a:endParaRPr kumimoji="1" lang="en-US" altLang="ja-JP" sz="1100">
            <a:solidFill>
              <a:sysClr val="windowText" lastClr="000000"/>
            </a:solidFill>
          </a:endParaRPr>
        </a:p>
        <a:p>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　　２０２０／１２／３</a:t>
          </a:r>
          <a:endParaRPr kumimoji="1" lang="en-US" altLang="ja-JP" sz="1100">
            <a:solidFill>
              <a:sysClr val="windowText" lastClr="000000"/>
            </a:solidFill>
          </a:endParaRPr>
        </a:p>
        <a:p>
          <a:r>
            <a:rPr kumimoji="1" lang="ja-JP" altLang="en-US" sz="1100"/>
            <a:t>　</a:t>
          </a:r>
          <a:endParaRPr kumimoji="1" lang="en-US" altLang="ja-JP" sz="1100"/>
        </a:p>
        <a:p>
          <a:r>
            <a:rPr kumimoji="1" lang="ja-JP" altLang="en-US" sz="1100"/>
            <a:t>　</a:t>
          </a:r>
        </a:p>
      </xdr:txBody>
    </xdr:sp>
    <xdr:clientData/>
  </xdr:twoCellAnchor>
  <xdr:twoCellAnchor>
    <xdr:from>
      <xdr:col>0</xdr:col>
      <xdr:colOff>179294</xdr:colOff>
      <xdr:row>1</xdr:row>
      <xdr:rowOff>98612</xdr:rowOff>
    </xdr:from>
    <xdr:to>
      <xdr:col>8</xdr:col>
      <xdr:colOff>2079811</xdr:colOff>
      <xdr:row>6</xdr:row>
      <xdr:rowOff>200025</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79294" y="393887"/>
          <a:ext cx="8139392" cy="1749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「時短協力金申請に係るフローチャート」で該当した項目のチェックボックスに☑してください。</a:t>
          </a:r>
          <a:endParaRPr kumimoji="1" lang="en-US" altLang="ja-JP" sz="1600" b="1">
            <a:latin typeface="ＭＳ Ｐゴシック" panose="020B0600070205080204" pitchFamily="50" charset="-128"/>
            <a:ea typeface="ＭＳ Ｐゴシック" panose="020B0600070205080204" pitchFamily="50" charset="-128"/>
          </a:endParaRPr>
        </a:p>
        <a:p>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　　　　欄について　　</a:t>
          </a:r>
          <a:endParaRPr kumimoji="1" lang="en-US" altLang="ja-JP" sz="1600" b="1">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■Excel</a:t>
          </a:r>
          <a:r>
            <a:rPr kumimoji="1" lang="ja-JP" altLang="en-US" sz="1600">
              <a:latin typeface="ＭＳ Ｐゴシック" panose="020B0600070205080204" pitchFamily="50" charset="-128"/>
              <a:ea typeface="ＭＳ Ｐゴシック" panose="020B0600070205080204" pitchFamily="50" charset="-128"/>
            </a:rPr>
            <a:t>作成の場合・・・　　　欄に入力いただければ、自動計算されます。</a:t>
          </a:r>
        </a:p>
        <a:p>
          <a:r>
            <a:rPr kumimoji="1" lang="ja-JP" altLang="en-US" sz="1600">
              <a:latin typeface="ＭＳ Ｐゴシック" panose="020B0600070205080204" pitchFamily="50" charset="-128"/>
              <a:ea typeface="ＭＳ Ｐゴシック" panose="020B0600070205080204" pitchFamily="50" charset="-128"/>
            </a:rPr>
            <a:t>　　　■紙申請または</a:t>
          </a:r>
          <a:r>
            <a:rPr kumimoji="1" lang="en-US" altLang="ja-JP" sz="1600">
              <a:latin typeface="ＭＳ Ｐゴシック" panose="020B0600070205080204" pitchFamily="50" charset="-128"/>
              <a:ea typeface="ＭＳ Ｐゴシック" panose="020B0600070205080204" pitchFamily="50" charset="-128"/>
            </a:rPr>
            <a:t>PDF</a:t>
          </a:r>
          <a:r>
            <a:rPr kumimoji="1" lang="ja-JP" altLang="en-US" sz="1600">
              <a:latin typeface="ＭＳ Ｐゴシック" panose="020B0600070205080204" pitchFamily="50" charset="-128"/>
              <a:ea typeface="ＭＳ Ｐゴシック" panose="020B0600070205080204" pitchFamily="50" charset="-128"/>
            </a:rPr>
            <a:t>ダウンロードの場合・・・記載の算出式にもとづき記入してください。</a:t>
          </a:r>
          <a:endParaRPr kumimoji="1" lang="en-US" altLang="ja-JP" sz="1600">
            <a:latin typeface="ＭＳ Ｐゴシック" panose="020B0600070205080204" pitchFamily="50" charset="-128"/>
            <a:ea typeface="ＭＳ Ｐゴシック" panose="020B0600070205080204" pitchFamily="50" charset="-128"/>
          </a:endParaRPr>
        </a:p>
        <a:p>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売上額については全て消費税及び地方消費税を除いた金額を記載してください。</a:t>
          </a:r>
          <a:endParaRPr kumimoji="1" lang="en-US" altLang="ja-JP" sz="1600">
            <a:latin typeface="ＭＳ Ｐゴシック" panose="020B0600070205080204" pitchFamily="50" charset="-128"/>
            <a:ea typeface="ＭＳ Ｐゴシック" panose="020B0600070205080204" pitchFamily="50" charset="-128"/>
          </a:endParaRPr>
        </a:p>
        <a:p>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飲食部門に係る売上額には、テイクアウト分は除いてください。</a:t>
          </a:r>
        </a:p>
      </xdr:txBody>
    </xdr:sp>
    <xdr:clientData/>
  </xdr:twoCellAnchor>
  <xdr:oneCellAnchor>
    <xdr:from>
      <xdr:col>2</xdr:col>
      <xdr:colOff>90956</xdr:colOff>
      <xdr:row>2</xdr:row>
      <xdr:rowOff>177315</xdr:rowOff>
    </xdr:from>
    <xdr:ext cx="342900" cy="232216"/>
    <xdr:pic>
      <xdr:nvPicPr>
        <xdr:cNvPr id="25" name="図 24">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2925" y="725003"/>
          <a:ext cx="342900" cy="2322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2204664</xdr:colOff>
      <xdr:row>3</xdr:row>
      <xdr:rowOff>222009</xdr:rowOff>
    </xdr:from>
    <xdr:ext cx="335280" cy="237467"/>
    <xdr:pic>
      <xdr:nvPicPr>
        <xdr:cNvPr id="26" name="図 25">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16633" y="1007822"/>
          <a:ext cx="335280" cy="2374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61"/>
  <sheetViews>
    <sheetView zoomScaleNormal="100" zoomScaleSheetLayoutView="100" workbookViewId="0">
      <selection activeCell="F38" sqref="F38"/>
    </sheetView>
  </sheetViews>
  <sheetFormatPr defaultRowHeight="18.75" x14ac:dyDescent="0.4"/>
  <cols>
    <col min="1" max="1" width="3.125" style="1" customWidth="1"/>
    <col min="2" max="2" width="3.625" style="43" customWidth="1"/>
    <col min="3" max="3" width="37" style="1" customWidth="1"/>
    <col min="4" max="4" width="4.75" style="1" customWidth="1"/>
    <col min="5" max="5" width="3.625" style="1" customWidth="1"/>
    <col min="6" max="6" width="33.375" style="1" customWidth="1"/>
    <col min="7" max="7" width="4.75" style="1" customWidth="1"/>
    <col min="8" max="8" width="15.25" style="1" hidden="1" customWidth="1"/>
    <col min="9" max="9" width="34.125" style="1" customWidth="1"/>
    <col min="10" max="10" width="4.75" style="1" customWidth="1"/>
    <col min="11" max="11" width="3.75" style="1" customWidth="1"/>
    <col min="12" max="12" width="35" style="1" customWidth="1"/>
    <col min="13" max="13" width="14.75" style="1" customWidth="1"/>
    <col min="14" max="14" width="9.25" style="1" hidden="1" customWidth="1"/>
    <col min="15" max="15" width="14.75" style="1" customWidth="1"/>
    <col min="16" max="25" width="8.75" style="2"/>
  </cols>
  <sheetData>
    <row r="1" spans="1:25" ht="25.5" x14ac:dyDescent="0.4">
      <c r="A1" s="34" t="s">
        <v>68</v>
      </c>
      <c r="I1" s="16"/>
      <c r="N1" s="7"/>
      <c r="O1" s="2"/>
      <c r="Y1"/>
    </row>
    <row r="2" spans="1:25" ht="18" customHeight="1" x14ac:dyDescent="0.4">
      <c r="A2" s="2"/>
      <c r="B2" s="25"/>
      <c r="C2" s="21"/>
      <c r="D2" s="21"/>
      <c r="E2" s="21"/>
      <c r="F2" s="21"/>
      <c r="I2" s="16"/>
      <c r="J2" s="63" t="s">
        <v>10</v>
      </c>
      <c r="K2" s="63"/>
      <c r="L2" s="63"/>
      <c r="M2" s="63"/>
      <c r="N2" s="8"/>
      <c r="O2" s="2"/>
      <c r="Y2"/>
    </row>
    <row r="3" spans="1:25" x14ac:dyDescent="0.4">
      <c r="A3" s="17"/>
      <c r="B3" s="26"/>
      <c r="C3" s="10"/>
      <c r="D3" s="10"/>
      <c r="E3" s="10"/>
      <c r="F3" s="10"/>
      <c r="G3" s="10"/>
      <c r="H3" s="10"/>
      <c r="I3" s="10"/>
      <c r="J3" s="64" t="s">
        <v>11</v>
      </c>
      <c r="K3" s="64"/>
      <c r="L3" s="64"/>
      <c r="M3" s="64"/>
      <c r="O3" s="2"/>
      <c r="Y3"/>
    </row>
    <row r="4" spans="1:25" x14ac:dyDescent="0.4">
      <c r="A4" s="17"/>
      <c r="B4" s="65"/>
      <c r="C4" s="66"/>
      <c r="D4" s="66"/>
      <c r="E4" s="66"/>
      <c r="F4" s="66"/>
      <c r="G4" s="66"/>
      <c r="H4" s="66"/>
      <c r="I4" s="66"/>
      <c r="O4" s="2"/>
      <c r="Y4"/>
    </row>
    <row r="5" spans="1:25" x14ac:dyDescent="0.4">
      <c r="A5" s="17"/>
      <c r="B5" s="66"/>
      <c r="C5" s="66"/>
      <c r="D5" s="66"/>
      <c r="E5" s="66"/>
      <c r="F5" s="66"/>
      <c r="G5" s="66"/>
      <c r="H5" s="66"/>
      <c r="I5" s="66"/>
      <c r="O5" s="2"/>
      <c r="Y5"/>
    </row>
    <row r="6" spans="1:25" x14ac:dyDescent="0.4">
      <c r="B6" s="44"/>
      <c r="N6" s="3">
        <v>44305</v>
      </c>
    </row>
    <row r="7" spans="1:25" ht="31.15" customHeight="1" x14ac:dyDescent="0.4">
      <c r="B7" s="44"/>
      <c r="N7" s="3"/>
    </row>
    <row r="8" spans="1:25" ht="31.15" customHeight="1" x14ac:dyDescent="0.4">
      <c r="B8" s="44"/>
      <c r="N8" s="3"/>
    </row>
    <row r="9" spans="1:25" x14ac:dyDescent="0.4">
      <c r="A9" s="58"/>
      <c r="B9" s="59" t="s">
        <v>0</v>
      </c>
      <c r="C9" s="58"/>
      <c r="D9" s="58"/>
      <c r="E9" s="58"/>
      <c r="F9" s="58"/>
      <c r="G9" s="58"/>
      <c r="H9" s="58"/>
      <c r="I9" s="58"/>
      <c r="J9" s="58"/>
      <c r="K9" s="58"/>
      <c r="L9" s="58"/>
      <c r="M9" s="58"/>
    </row>
    <row r="10" spans="1:25" ht="36" customHeight="1" thickBot="1" x14ac:dyDescent="0.45">
      <c r="C10" s="35" t="s">
        <v>29</v>
      </c>
      <c r="F10" s="36" t="s">
        <v>34</v>
      </c>
      <c r="I10" s="37" t="s">
        <v>12</v>
      </c>
    </row>
    <row r="11" spans="1:25" ht="27" customHeight="1" thickBot="1" x14ac:dyDescent="0.45">
      <c r="B11" s="67" t="s">
        <v>1</v>
      </c>
      <c r="C11" s="68"/>
      <c r="D11" s="70" t="s">
        <v>2</v>
      </c>
      <c r="E11" s="71" t="s">
        <v>3</v>
      </c>
      <c r="F11" s="68"/>
      <c r="G11" s="62" t="s">
        <v>2</v>
      </c>
      <c r="I11" s="6" t="str">
        <f>IF(F11="","",IF(C11&lt;F11,"（A)（B)の金額を改めてご確認ください",ROUNDUP(F11/31,0)))</f>
        <v/>
      </c>
      <c r="J11" s="4" t="s">
        <v>2</v>
      </c>
      <c r="K11" s="4"/>
    </row>
    <row r="12" spans="1:25" ht="27" customHeight="1" thickBot="1" x14ac:dyDescent="0.45">
      <c r="B12" s="67"/>
      <c r="C12" s="69"/>
      <c r="D12" s="70"/>
      <c r="E12" s="71"/>
      <c r="F12" s="69"/>
      <c r="G12" s="62"/>
      <c r="I12" s="19"/>
      <c r="J12" s="4"/>
      <c r="K12" s="4"/>
    </row>
    <row r="13" spans="1:25" ht="7.9" customHeight="1" x14ac:dyDescent="0.4">
      <c r="C13" s="16"/>
      <c r="N13" s="3">
        <v>44305</v>
      </c>
    </row>
    <row r="14" spans="1:25" x14ac:dyDescent="0.4">
      <c r="A14" s="58"/>
      <c r="B14" s="59" t="s">
        <v>4</v>
      </c>
      <c r="C14" s="58"/>
      <c r="D14" s="58"/>
      <c r="E14" s="58"/>
      <c r="F14" s="58"/>
      <c r="G14" s="58"/>
      <c r="H14" s="58"/>
      <c r="I14" s="58"/>
      <c r="J14" s="58"/>
      <c r="K14" s="58"/>
      <c r="L14" s="58"/>
      <c r="M14" s="58"/>
    </row>
    <row r="15" spans="1:25" ht="36" customHeight="1" thickBot="1" x14ac:dyDescent="0.45">
      <c r="C15" s="35" t="s">
        <v>29</v>
      </c>
      <c r="F15" s="35" t="s">
        <v>35</v>
      </c>
      <c r="I15" s="35" t="s">
        <v>18</v>
      </c>
    </row>
    <row r="16" spans="1:25" ht="27" customHeight="1" thickBot="1" x14ac:dyDescent="0.45">
      <c r="B16" s="67" t="s">
        <v>5</v>
      </c>
      <c r="C16" s="68"/>
      <c r="D16" s="62" t="s">
        <v>2</v>
      </c>
      <c r="E16" s="71" t="s">
        <v>6</v>
      </c>
      <c r="F16" s="68"/>
      <c r="G16" s="62" t="s">
        <v>2</v>
      </c>
      <c r="I16" s="6" t="str">
        <f>IF(F16="","",IF(C16&lt;F16,"（C)（D)の金額を改めてご確認ください",ROUNDUP(F16/31,0)))</f>
        <v/>
      </c>
      <c r="J16" s="4" t="s">
        <v>2</v>
      </c>
      <c r="K16" s="4"/>
    </row>
    <row r="17" spans="1:25" ht="27" customHeight="1" thickBot="1" x14ac:dyDescent="0.45">
      <c r="B17" s="67"/>
      <c r="C17" s="69"/>
      <c r="D17" s="62"/>
      <c r="E17" s="71"/>
      <c r="F17" s="69"/>
      <c r="G17" s="62"/>
      <c r="I17" s="19"/>
      <c r="J17" s="4"/>
      <c r="K17" s="4"/>
    </row>
    <row r="18" spans="1:25" ht="36" customHeight="1" thickBot="1" x14ac:dyDescent="0.45">
      <c r="C18" s="35" t="s">
        <v>71</v>
      </c>
      <c r="F18" s="35" t="s">
        <v>13</v>
      </c>
      <c r="I18" s="35" t="s">
        <v>14</v>
      </c>
    </row>
    <row r="19" spans="1:25" ht="27" customHeight="1" thickBot="1" x14ac:dyDescent="0.2">
      <c r="B19" s="67" t="s">
        <v>7</v>
      </c>
      <c r="C19" s="68"/>
      <c r="D19" s="62" t="s">
        <v>2</v>
      </c>
      <c r="E19" s="40" t="s">
        <v>8</v>
      </c>
      <c r="F19" s="6" t="str">
        <f>IF(C19="","",F16-C19)</f>
        <v/>
      </c>
      <c r="G19" s="4" t="s">
        <v>2</v>
      </c>
      <c r="I19" s="6" t="str">
        <f>IF(F19="","",IF(F19&lt;0,"交付対象外です",IF(F19&lt;0,0,ROUNDUP(F19/31,0))))</f>
        <v/>
      </c>
      <c r="J19" s="4" t="s">
        <v>2</v>
      </c>
      <c r="K19" s="4"/>
    </row>
    <row r="20" spans="1:25" ht="27" customHeight="1" thickBot="1" x14ac:dyDescent="0.2">
      <c r="B20" s="67"/>
      <c r="C20" s="69"/>
      <c r="D20" s="62"/>
      <c r="E20" s="40"/>
      <c r="F20" s="19"/>
      <c r="G20" s="4"/>
      <c r="I20" s="19"/>
      <c r="J20" s="4"/>
      <c r="K20" s="4"/>
    </row>
    <row r="21" spans="1:25" ht="7.9" customHeight="1" x14ac:dyDescent="0.4">
      <c r="N21" s="3">
        <v>44305</v>
      </c>
    </row>
    <row r="22" spans="1:25" x14ac:dyDescent="0.4">
      <c r="A22" s="58"/>
      <c r="B22" s="59" t="s">
        <v>30</v>
      </c>
      <c r="C22" s="58"/>
      <c r="D22" s="58"/>
      <c r="E22" s="58"/>
      <c r="F22" s="58"/>
      <c r="G22" s="58"/>
      <c r="H22" s="58"/>
      <c r="I22" s="58"/>
      <c r="J22" s="58"/>
      <c r="K22" s="58"/>
      <c r="L22" s="58"/>
      <c r="M22" s="58"/>
    </row>
    <row r="23" spans="1:25" s="1" customFormat="1" ht="17.45" customHeight="1" x14ac:dyDescent="0.4">
      <c r="B23" s="45" t="s">
        <v>50</v>
      </c>
      <c r="N23" s="3">
        <v>44305</v>
      </c>
      <c r="P23" s="2"/>
      <c r="Q23" s="2"/>
      <c r="R23" s="2"/>
      <c r="S23" s="2"/>
      <c r="T23" s="2"/>
      <c r="U23" s="2"/>
      <c r="V23" s="2"/>
      <c r="W23" s="2"/>
      <c r="X23" s="2"/>
      <c r="Y23" s="2"/>
    </row>
    <row r="24" spans="1:25" s="1" customFormat="1" ht="48" customHeight="1" thickBot="1" x14ac:dyDescent="0.45">
      <c r="A24" s="10"/>
      <c r="B24" s="46"/>
      <c r="C24" s="48" t="s">
        <v>36</v>
      </c>
      <c r="D24" s="10"/>
      <c r="E24" s="10"/>
      <c r="F24" s="48" t="s">
        <v>31</v>
      </c>
      <c r="G24" s="10"/>
      <c r="H24" s="10"/>
      <c r="I24" s="48" t="s">
        <v>20</v>
      </c>
      <c r="J24" s="10"/>
      <c r="K24" s="10"/>
      <c r="L24" s="48" t="s">
        <v>26</v>
      </c>
      <c r="N24" s="3">
        <v>44297</v>
      </c>
      <c r="P24" s="2"/>
      <c r="Q24" s="2"/>
      <c r="R24" s="2"/>
      <c r="S24" s="2"/>
      <c r="T24" s="2"/>
      <c r="U24" s="2"/>
      <c r="V24" s="2"/>
      <c r="W24" s="2"/>
      <c r="X24" s="2"/>
      <c r="Y24" s="2"/>
    </row>
    <row r="25" spans="1:25" s="1" customFormat="1" ht="27" customHeight="1" thickBot="1" x14ac:dyDescent="0.2">
      <c r="A25" s="10"/>
      <c r="B25" s="74" t="s">
        <v>21</v>
      </c>
      <c r="C25" s="68"/>
      <c r="D25" s="73" t="s">
        <v>2</v>
      </c>
      <c r="E25" s="10"/>
      <c r="F25" s="76"/>
      <c r="G25" s="41" t="s">
        <v>22</v>
      </c>
      <c r="H25" s="13">
        <v>44404</v>
      </c>
      <c r="I25" s="15" t="str">
        <f>IF(F25="","",DATEDIF(F25,H25+1,"d"))</f>
        <v/>
      </c>
      <c r="J25" s="11" t="s">
        <v>9</v>
      </c>
      <c r="K25" s="41" t="s">
        <v>23</v>
      </c>
      <c r="L25" s="6" t="str">
        <f>IF(I25="","",IF(I25&gt;377,"×",ROUNDUP(C25/I25,0)))</f>
        <v/>
      </c>
      <c r="M25" s="4" t="s">
        <v>2</v>
      </c>
      <c r="N25" s="3">
        <v>44298</v>
      </c>
      <c r="P25" s="2"/>
      <c r="Q25" s="2"/>
      <c r="R25" s="2"/>
      <c r="S25" s="2"/>
      <c r="T25" s="2"/>
      <c r="U25" s="2"/>
      <c r="V25" s="2"/>
      <c r="W25" s="2"/>
      <c r="X25" s="2"/>
      <c r="Y25" s="2"/>
    </row>
    <row r="26" spans="1:25" s="1" customFormat="1" ht="22.15" customHeight="1" thickBot="1" x14ac:dyDescent="0.45">
      <c r="B26" s="74"/>
      <c r="C26" s="69"/>
      <c r="D26" s="73"/>
      <c r="F26" s="77"/>
      <c r="N26" s="3">
        <v>44305</v>
      </c>
      <c r="P26" s="2"/>
      <c r="Q26" s="2"/>
      <c r="R26" s="2"/>
      <c r="S26" s="2"/>
      <c r="T26" s="2"/>
      <c r="U26" s="2"/>
      <c r="V26" s="2"/>
      <c r="W26" s="2"/>
      <c r="X26" s="2"/>
      <c r="Y26" s="2"/>
    </row>
    <row r="27" spans="1:25" s="1" customFormat="1" ht="17.45" customHeight="1" x14ac:dyDescent="0.4">
      <c r="B27" s="45" t="s">
        <v>51</v>
      </c>
      <c r="N27" s="3">
        <v>44305</v>
      </c>
      <c r="P27" s="2"/>
      <c r="Q27" s="2"/>
      <c r="R27" s="2"/>
      <c r="S27" s="2"/>
      <c r="T27" s="2"/>
      <c r="U27" s="2"/>
      <c r="V27" s="2"/>
      <c r="W27" s="2"/>
      <c r="X27" s="2"/>
      <c r="Y27" s="2"/>
    </row>
    <row r="28" spans="1:25" s="1" customFormat="1" ht="48" customHeight="1" thickBot="1" x14ac:dyDescent="0.45">
      <c r="A28" s="10"/>
      <c r="B28" s="46"/>
      <c r="C28" s="48" t="s">
        <v>52</v>
      </c>
      <c r="D28" s="10"/>
      <c r="E28" s="10"/>
      <c r="F28" s="48" t="s">
        <v>53</v>
      </c>
      <c r="G28" s="10"/>
      <c r="H28" s="10"/>
      <c r="I28" s="48" t="s">
        <v>20</v>
      </c>
      <c r="J28" s="10"/>
      <c r="K28" s="10"/>
      <c r="L28" s="48" t="s">
        <v>26</v>
      </c>
      <c r="N28" s="3">
        <v>44297</v>
      </c>
      <c r="P28" s="2"/>
      <c r="Q28" s="2"/>
      <c r="R28" s="2"/>
      <c r="S28" s="2"/>
      <c r="T28" s="2"/>
      <c r="U28" s="2"/>
      <c r="V28" s="2"/>
      <c r="W28" s="2"/>
      <c r="X28" s="2"/>
      <c r="Y28" s="2"/>
    </row>
    <row r="29" spans="1:25" s="1" customFormat="1" ht="27" customHeight="1" thickBot="1" x14ac:dyDescent="0.2">
      <c r="A29" s="10"/>
      <c r="B29" s="74" t="s">
        <v>21</v>
      </c>
      <c r="C29" s="68"/>
      <c r="D29" s="75" t="s">
        <v>2</v>
      </c>
      <c r="E29" s="10"/>
      <c r="F29" s="76"/>
      <c r="G29" s="41" t="s">
        <v>22</v>
      </c>
      <c r="H29" s="13">
        <v>44412</v>
      </c>
      <c r="I29" s="15" t="str">
        <f>IF(F29="","",DATEDIF(F29,H29+1,"d"))</f>
        <v/>
      </c>
      <c r="J29" s="11" t="s">
        <v>9</v>
      </c>
      <c r="K29" s="41" t="s">
        <v>23</v>
      </c>
      <c r="L29" s="6" t="str">
        <f>IF(I29="","",IF(I29&gt;377,"×",ROUNDUP(C29/I29,0)))</f>
        <v/>
      </c>
      <c r="M29" s="4" t="s">
        <v>2</v>
      </c>
      <c r="N29" s="3">
        <v>44298</v>
      </c>
      <c r="P29" s="2"/>
      <c r="Q29" s="2"/>
      <c r="R29" s="2"/>
      <c r="S29" s="2"/>
      <c r="T29" s="2"/>
      <c r="U29" s="2"/>
      <c r="V29" s="2"/>
      <c r="W29" s="2"/>
      <c r="X29" s="2"/>
      <c r="Y29" s="2"/>
    </row>
    <row r="30" spans="1:25" s="1" customFormat="1" ht="22.15" customHeight="1" thickBot="1" x14ac:dyDescent="0.45">
      <c r="B30" s="74"/>
      <c r="C30" s="69"/>
      <c r="D30" s="75"/>
      <c r="F30" s="77"/>
      <c r="N30" s="3">
        <v>44305</v>
      </c>
      <c r="P30" s="2"/>
      <c r="Q30" s="2"/>
      <c r="R30" s="2"/>
      <c r="S30" s="2"/>
      <c r="T30" s="2"/>
      <c r="U30" s="2"/>
      <c r="V30" s="2"/>
      <c r="W30" s="2"/>
      <c r="X30" s="2"/>
      <c r="Y30" s="2"/>
    </row>
    <row r="31" spans="1:25" s="1" customFormat="1" ht="10.9" customHeight="1" x14ac:dyDescent="0.4">
      <c r="B31" s="43"/>
      <c r="C31" s="2"/>
      <c r="N31" s="3"/>
      <c r="P31" s="2"/>
      <c r="Q31" s="2"/>
      <c r="R31" s="2"/>
      <c r="S31" s="2"/>
      <c r="T31" s="2"/>
      <c r="U31" s="2"/>
      <c r="V31" s="2"/>
      <c r="W31" s="2"/>
      <c r="X31" s="2"/>
      <c r="Y31" s="2"/>
    </row>
    <row r="32" spans="1:25" s="1" customFormat="1" ht="17.25" x14ac:dyDescent="0.4">
      <c r="A32" s="58"/>
      <c r="B32" s="59" t="s">
        <v>33</v>
      </c>
      <c r="C32" s="58"/>
      <c r="D32" s="58"/>
      <c r="E32" s="58"/>
      <c r="F32" s="58"/>
      <c r="G32" s="58"/>
      <c r="H32" s="58"/>
      <c r="I32" s="58"/>
      <c r="J32" s="58"/>
      <c r="K32" s="58"/>
      <c r="L32" s="58"/>
      <c r="M32" s="58"/>
      <c r="N32" s="3">
        <v>44288</v>
      </c>
      <c r="P32" s="2"/>
      <c r="Q32" s="2"/>
      <c r="R32" s="2"/>
      <c r="S32" s="2"/>
      <c r="T32" s="2"/>
      <c r="U32" s="2"/>
      <c r="V32" s="2"/>
      <c r="W32" s="2"/>
      <c r="X32" s="2"/>
      <c r="Y32" s="2"/>
    </row>
    <row r="33" spans="1:25" s="1" customFormat="1" ht="17.25" x14ac:dyDescent="0.4">
      <c r="B33" s="29" t="s">
        <v>54</v>
      </c>
      <c r="N33" s="3"/>
      <c r="P33" s="2"/>
      <c r="Q33" s="2"/>
      <c r="R33" s="2"/>
      <c r="S33" s="2"/>
      <c r="T33" s="2"/>
      <c r="U33" s="2"/>
      <c r="V33" s="2"/>
      <c r="W33" s="2"/>
      <c r="X33" s="2"/>
      <c r="Y33" s="2"/>
    </row>
    <row r="34" spans="1:25" s="1" customFormat="1" ht="48" customHeight="1" thickBot="1" x14ac:dyDescent="0.45">
      <c r="A34" s="10"/>
      <c r="B34" s="46"/>
      <c r="C34" s="48" t="s">
        <v>37</v>
      </c>
      <c r="D34" s="10"/>
      <c r="E34" s="10"/>
      <c r="F34" s="48" t="s">
        <v>31</v>
      </c>
      <c r="G34" s="10"/>
      <c r="H34" s="10"/>
      <c r="I34" s="48" t="s">
        <v>19</v>
      </c>
      <c r="J34" s="10"/>
      <c r="K34" s="10"/>
      <c r="L34" s="48" t="s">
        <v>27</v>
      </c>
      <c r="N34" s="3">
        <v>44297</v>
      </c>
      <c r="P34" s="2"/>
      <c r="Q34" s="2"/>
      <c r="R34" s="2"/>
      <c r="S34" s="2"/>
      <c r="T34" s="2"/>
      <c r="U34" s="2"/>
      <c r="V34" s="2"/>
      <c r="W34" s="2"/>
      <c r="X34" s="2"/>
      <c r="Y34" s="2"/>
    </row>
    <row r="35" spans="1:25" s="1" customFormat="1" ht="27" customHeight="1" thickBot="1" x14ac:dyDescent="0.2">
      <c r="A35" s="10"/>
      <c r="B35" s="74" t="s">
        <v>24</v>
      </c>
      <c r="C35" s="68"/>
      <c r="D35" s="78" t="s">
        <v>2</v>
      </c>
      <c r="E35" s="10"/>
      <c r="F35" s="76"/>
      <c r="G35" s="41" t="s">
        <v>25</v>
      </c>
      <c r="H35" s="13">
        <v>44404</v>
      </c>
      <c r="I35" s="15" t="str">
        <f>IF(F35="","",DATEDIF(F35,H35+1,"d"))</f>
        <v/>
      </c>
      <c r="J35" s="11" t="s">
        <v>9</v>
      </c>
      <c r="K35" s="41" t="s">
        <v>15</v>
      </c>
      <c r="L35" s="6" t="str">
        <f>IF(I35="","",IF(I35&gt;377,"×",ROUNDUP(C35/I35,0)))</f>
        <v/>
      </c>
      <c r="M35" s="4" t="s">
        <v>2</v>
      </c>
      <c r="N35" s="3">
        <v>44298</v>
      </c>
      <c r="P35" s="2"/>
      <c r="Q35" s="2"/>
      <c r="R35" s="2"/>
      <c r="S35" s="2"/>
      <c r="T35" s="2"/>
      <c r="U35" s="2"/>
      <c r="V35" s="2"/>
      <c r="W35" s="2"/>
      <c r="X35" s="2"/>
      <c r="Y35" s="2"/>
    </row>
    <row r="36" spans="1:25" s="1" customFormat="1" ht="27" customHeight="1" thickBot="1" x14ac:dyDescent="0.2">
      <c r="A36" s="10"/>
      <c r="B36" s="74"/>
      <c r="C36" s="69"/>
      <c r="D36" s="78"/>
      <c r="E36" s="10"/>
      <c r="F36" s="77"/>
      <c r="G36" s="12"/>
      <c r="H36" s="13"/>
      <c r="I36" s="20"/>
      <c r="J36" s="11"/>
      <c r="K36" s="12"/>
      <c r="L36" s="19"/>
      <c r="M36" s="4"/>
      <c r="N36" s="3"/>
      <c r="P36" s="2"/>
      <c r="Q36" s="2"/>
      <c r="R36" s="2"/>
      <c r="S36" s="2"/>
      <c r="T36" s="2"/>
      <c r="U36" s="2"/>
      <c r="V36" s="2"/>
      <c r="W36" s="2"/>
      <c r="X36" s="2"/>
      <c r="Y36" s="2"/>
    </row>
    <row r="37" spans="1:25" s="1" customFormat="1" ht="48" customHeight="1" thickBot="1" x14ac:dyDescent="0.45">
      <c r="A37" s="10"/>
      <c r="B37" s="46"/>
      <c r="C37" s="48" t="s">
        <v>38</v>
      </c>
      <c r="D37" s="10"/>
      <c r="E37" s="10"/>
      <c r="F37" s="48" t="s">
        <v>32</v>
      </c>
      <c r="G37" s="10"/>
      <c r="H37" s="10"/>
      <c r="I37" s="48" t="s">
        <v>28</v>
      </c>
      <c r="J37" s="10"/>
      <c r="K37" s="10"/>
      <c r="L37" s="10"/>
      <c r="N37" s="3">
        <v>44299</v>
      </c>
      <c r="P37" s="2"/>
      <c r="Q37" s="2"/>
      <c r="R37" s="2"/>
      <c r="S37" s="2"/>
      <c r="T37" s="2"/>
      <c r="U37" s="2"/>
      <c r="V37" s="2"/>
      <c r="W37" s="2"/>
      <c r="X37" s="2"/>
      <c r="Y37" s="2"/>
    </row>
    <row r="38" spans="1:25" s="1" customFormat="1" ht="27" customHeight="1" thickBot="1" x14ac:dyDescent="0.2">
      <c r="A38" s="10"/>
      <c r="B38" s="72" t="s">
        <v>16</v>
      </c>
      <c r="C38" s="68"/>
      <c r="D38" s="73" t="s">
        <v>2</v>
      </c>
      <c r="E38" s="41" t="s">
        <v>17</v>
      </c>
      <c r="F38" s="6" t="str">
        <f>IF(C38="","",ROUNDUP(C38/31,0))</f>
        <v/>
      </c>
      <c r="G38" s="11" t="s">
        <v>2</v>
      </c>
      <c r="H38" s="10"/>
      <c r="I38" s="6" t="str">
        <f>IF(F38="","",IF(L35&lt;F38,"×",L35-F38))</f>
        <v/>
      </c>
      <c r="J38" s="11" t="s">
        <v>2</v>
      </c>
      <c r="K38" s="11"/>
      <c r="L38" s="10"/>
      <c r="N38" s="3">
        <v>44300</v>
      </c>
      <c r="P38" s="2"/>
      <c r="Q38" s="2"/>
      <c r="R38" s="2"/>
      <c r="S38" s="2"/>
      <c r="T38" s="2"/>
      <c r="U38" s="2"/>
      <c r="V38" s="2"/>
      <c r="W38" s="2"/>
      <c r="X38" s="2"/>
      <c r="Y38" s="2"/>
    </row>
    <row r="39" spans="1:25" s="1" customFormat="1" ht="24.6" customHeight="1" thickBot="1" x14ac:dyDescent="0.45">
      <c r="A39" s="10"/>
      <c r="B39" s="72"/>
      <c r="C39" s="69"/>
      <c r="D39" s="73"/>
      <c r="E39" s="10"/>
      <c r="F39" s="10"/>
      <c r="G39" s="10"/>
      <c r="H39" s="10"/>
      <c r="I39" s="10"/>
      <c r="J39" s="10"/>
      <c r="K39" s="10"/>
      <c r="L39" s="10"/>
      <c r="N39" s="3">
        <v>44301</v>
      </c>
      <c r="P39" s="2"/>
      <c r="Q39" s="2"/>
      <c r="R39" s="2"/>
      <c r="S39" s="2"/>
      <c r="T39" s="2"/>
      <c r="U39" s="2"/>
      <c r="V39" s="2"/>
      <c r="W39" s="2"/>
      <c r="X39" s="2"/>
      <c r="Y39" s="2"/>
    </row>
    <row r="40" spans="1:25" s="1" customFormat="1" ht="17.25" x14ac:dyDescent="0.4">
      <c r="A40" s="10"/>
      <c r="B40" s="29" t="s">
        <v>55</v>
      </c>
      <c r="C40" s="31"/>
      <c r="D40" s="27"/>
      <c r="E40" s="10"/>
      <c r="F40" s="10"/>
      <c r="G40" s="10"/>
      <c r="H40" s="10"/>
      <c r="I40" s="10"/>
      <c r="J40" s="10"/>
      <c r="K40" s="10"/>
      <c r="L40" s="10"/>
      <c r="N40" s="3"/>
      <c r="P40" s="2"/>
      <c r="Q40" s="2"/>
      <c r="R40" s="2"/>
      <c r="S40" s="2"/>
      <c r="T40" s="2"/>
      <c r="U40" s="2"/>
      <c r="V40" s="2"/>
      <c r="W40" s="2"/>
      <c r="X40" s="2"/>
      <c r="Y40" s="2"/>
    </row>
    <row r="41" spans="1:25" s="1" customFormat="1" ht="48" customHeight="1" thickBot="1" x14ac:dyDescent="0.45">
      <c r="A41" s="10"/>
      <c r="B41" s="46"/>
      <c r="C41" s="48" t="s">
        <v>52</v>
      </c>
      <c r="D41" s="10"/>
      <c r="E41" s="10"/>
      <c r="F41" s="48" t="s">
        <v>53</v>
      </c>
      <c r="G41" s="10"/>
      <c r="H41" s="10"/>
      <c r="I41" s="48" t="s">
        <v>19</v>
      </c>
      <c r="J41" s="10"/>
      <c r="K41" s="10"/>
      <c r="L41" s="48" t="s">
        <v>27</v>
      </c>
      <c r="N41" s="3">
        <v>44297</v>
      </c>
      <c r="P41" s="2"/>
      <c r="Q41" s="2"/>
      <c r="R41" s="2"/>
      <c r="S41" s="2"/>
      <c r="T41" s="2"/>
      <c r="U41" s="2"/>
      <c r="V41" s="2"/>
      <c r="W41" s="2"/>
      <c r="X41" s="2"/>
      <c r="Y41" s="2"/>
    </row>
    <row r="42" spans="1:25" s="1" customFormat="1" ht="27" customHeight="1" thickBot="1" x14ac:dyDescent="0.2">
      <c r="A42" s="10"/>
      <c r="B42" s="74" t="s">
        <v>24</v>
      </c>
      <c r="C42" s="68"/>
      <c r="D42" s="78" t="s">
        <v>2</v>
      </c>
      <c r="E42" s="10"/>
      <c r="F42" s="76"/>
      <c r="G42" s="41" t="s">
        <v>25</v>
      </c>
      <c r="H42" s="13">
        <v>44412</v>
      </c>
      <c r="I42" s="15" t="str">
        <f>IF(F42="","",DATEDIF(F42,H42+1,"d"))</f>
        <v/>
      </c>
      <c r="J42" s="11" t="s">
        <v>9</v>
      </c>
      <c r="K42" s="41" t="s">
        <v>15</v>
      </c>
      <c r="L42" s="6" t="str">
        <f>IF(I42="","",IF(I42&gt;377,"×",ROUNDUP(C42/I42,0)))</f>
        <v/>
      </c>
      <c r="M42" s="4" t="s">
        <v>2</v>
      </c>
      <c r="N42" s="3">
        <v>44298</v>
      </c>
      <c r="P42" s="2"/>
      <c r="Q42" s="2"/>
      <c r="R42" s="2"/>
      <c r="S42" s="2"/>
      <c r="T42" s="2"/>
      <c r="U42" s="2"/>
      <c r="V42" s="2"/>
      <c r="W42" s="2"/>
      <c r="X42" s="2"/>
      <c r="Y42" s="2"/>
    </row>
    <row r="43" spans="1:25" s="1" customFormat="1" ht="27" customHeight="1" thickBot="1" x14ac:dyDescent="0.2">
      <c r="A43" s="10"/>
      <c r="B43" s="74"/>
      <c r="C43" s="69"/>
      <c r="D43" s="78"/>
      <c r="E43" s="10"/>
      <c r="F43" s="77"/>
      <c r="G43" s="12"/>
      <c r="H43" s="13"/>
      <c r="I43" s="20"/>
      <c r="J43" s="11"/>
      <c r="K43" s="12"/>
      <c r="L43" s="19"/>
      <c r="M43" s="4"/>
      <c r="N43" s="3"/>
      <c r="P43" s="2"/>
      <c r="Q43" s="2"/>
      <c r="R43" s="2"/>
      <c r="S43" s="2"/>
      <c r="T43" s="2"/>
      <c r="U43" s="2"/>
      <c r="V43" s="2"/>
      <c r="W43" s="2"/>
      <c r="X43" s="2"/>
      <c r="Y43" s="2"/>
    </row>
    <row r="44" spans="1:25" s="1" customFormat="1" ht="48" customHeight="1" thickBot="1" x14ac:dyDescent="0.45">
      <c r="A44" s="10"/>
      <c r="B44" s="46"/>
      <c r="C44" s="48" t="s">
        <v>38</v>
      </c>
      <c r="D44" s="10"/>
      <c r="E44" s="10"/>
      <c r="F44" s="48" t="s">
        <v>32</v>
      </c>
      <c r="G44" s="10"/>
      <c r="H44" s="10"/>
      <c r="I44" s="48" t="s">
        <v>28</v>
      </c>
      <c r="J44" s="10"/>
      <c r="K44" s="10"/>
      <c r="L44" s="10"/>
      <c r="N44" s="3">
        <v>44299</v>
      </c>
      <c r="P44" s="2"/>
      <c r="Q44" s="2"/>
      <c r="R44" s="2"/>
      <c r="S44" s="2"/>
      <c r="T44" s="2"/>
      <c r="U44" s="2"/>
      <c r="V44" s="2"/>
      <c r="W44" s="2"/>
      <c r="X44" s="2"/>
      <c r="Y44" s="2"/>
    </row>
    <row r="45" spans="1:25" s="1" customFormat="1" ht="27" customHeight="1" thickBot="1" x14ac:dyDescent="0.2">
      <c r="A45" s="10"/>
      <c r="B45" s="72" t="s">
        <v>16</v>
      </c>
      <c r="C45" s="68"/>
      <c r="D45" s="73" t="s">
        <v>2</v>
      </c>
      <c r="E45" s="41" t="s">
        <v>17</v>
      </c>
      <c r="F45" s="6" t="str">
        <f>IF(C45="","",ROUNDUP(C45/31,0))</f>
        <v/>
      </c>
      <c r="G45" s="11" t="s">
        <v>2</v>
      </c>
      <c r="H45" s="10"/>
      <c r="I45" s="6" t="str">
        <f>IF(F45="","",IF(L42&lt;F45,"×",L42-F45))</f>
        <v/>
      </c>
      <c r="J45" s="11" t="s">
        <v>2</v>
      </c>
      <c r="K45" s="11"/>
      <c r="L45" s="10"/>
      <c r="N45" s="3">
        <v>44300</v>
      </c>
      <c r="P45" s="2"/>
      <c r="Q45" s="2"/>
      <c r="R45" s="2"/>
      <c r="S45" s="2"/>
      <c r="T45" s="2"/>
      <c r="U45" s="2"/>
      <c r="V45" s="2"/>
      <c r="W45" s="2"/>
      <c r="X45" s="2"/>
      <c r="Y45" s="2"/>
    </row>
    <row r="46" spans="1:25" s="1" customFormat="1" ht="24.6" customHeight="1" thickBot="1" x14ac:dyDescent="0.45">
      <c r="A46" s="10"/>
      <c r="B46" s="72"/>
      <c r="C46" s="69"/>
      <c r="D46" s="73"/>
      <c r="E46" s="10"/>
      <c r="F46" s="10"/>
      <c r="G46" s="10"/>
      <c r="H46" s="10"/>
      <c r="I46" s="10"/>
      <c r="J46" s="10"/>
      <c r="K46" s="10"/>
      <c r="L46" s="10"/>
      <c r="N46" s="3">
        <v>44301</v>
      </c>
      <c r="P46" s="2"/>
      <c r="Q46" s="2"/>
      <c r="R46" s="2"/>
      <c r="S46" s="2"/>
      <c r="T46" s="2"/>
      <c r="U46" s="2"/>
      <c r="V46" s="2"/>
      <c r="W46" s="2"/>
      <c r="X46" s="2"/>
      <c r="Y46" s="2"/>
    </row>
    <row r="47" spans="1:25" s="1" customFormat="1" ht="17.25" x14ac:dyDescent="0.4">
      <c r="A47" s="10"/>
      <c r="B47" s="47"/>
      <c r="C47" s="10"/>
      <c r="D47" s="10"/>
      <c r="E47" s="10"/>
      <c r="F47" s="10"/>
      <c r="G47" s="10"/>
      <c r="H47" s="10"/>
      <c r="I47" s="10"/>
      <c r="J47" s="10"/>
      <c r="K47" s="10"/>
      <c r="L47" s="10"/>
      <c r="N47" s="3">
        <v>44302</v>
      </c>
      <c r="P47" s="2"/>
      <c r="Q47" s="2"/>
      <c r="R47" s="2"/>
      <c r="S47" s="2"/>
      <c r="T47" s="2"/>
      <c r="U47" s="2"/>
      <c r="V47" s="2"/>
      <c r="W47" s="2"/>
      <c r="X47" s="2"/>
      <c r="Y47" s="2"/>
    </row>
    <row r="48" spans="1:25" s="1" customFormat="1" ht="17.25" x14ac:dyDescent="0.4">
      <c r="B48" s="43"/>
      <c r="N48" s="3">
        <v>44303</v>
      </c>
      <c r="P48" s="2"/>
      <c r="Q48" s="2"/>
      <c r="R48" s="2"/>
      <c r="S48" s="2"/>
      <c r="T48" s="2"/>
      <c r="U48" s="2"/>
      <c r="V48" s="2"/>
      <c r="W48" s="2"/>
      <c r="X48" s="2"/>
      <c r="Y48" s="2"/>
    </row>
    <row r="49" spans="2:25" s="1" customFormat="1" ht="17.25" x14ac:dyDescent="0.4">
      <c r="B49" s="43"/>
      <c r="N49" s="3">
        <v>44304</v>
      </c>
      <c r="P49" s="2"/>
      <c r="Q49" s="2"/>
      <c r="R49" s="2"/>
      <c r="S49" s="2"/>
      <c r="T49" s="2"/>
      <c r="U49" s="2"/>
      <c r="V49" s="2"/>
      <c r="W49" s="2"/>
      <c r="X49" s="2"/>
      <c r="Y49" s="2"/>
    </row>
    <row r="50" spans="2:25" s="1" customFormat="1" ht="7.9" customHeight="1" x14ac:dyDescent="0.4">
      <c r="B50" s="43"/>
      <c r="N50" s="3">
        <v>44305</v>
      </c>
      <c r="P50" s="2"/>
      <c r="Q50" s="2"/>
      <c r="R50" s="2"/>
      <c r="S50" s="2"/>
      <c r="T50" s="2"/>
      <c r="U50" s="2"/>
      <c r="V50" s="2"/>
      <c r="W50" s="2"/>
      <c r="X50" s="2"/>
      <c r="Y50" s="2"/>
    </row>
    <row r="51" spans="2:25" s="1" customFormat="1" ht="17.25" x14ac:dyDescent="0.4">
      <c r="B51" s="43"/>
      <c r="N51" s="3">
        <v>44306</v>
      </c>
      <c r="P51" s="2"/>
      <c r="Q51" s="2"/>
      <c r="R51" s="2"/>
      <c r="S51" s="2"/>
      <c r="T51" s="2"/>
      <c r="U51" s="2"/>
      <c r="V51" s="2"/>
      <c r="W51" s="2"/>
      <c r="X51" s="2"/>
      <c r="Y51" s="2"/>
    </row>
    <row r="52" spans="2:25" s="1" customFormat="1" ht="17.25" x14ac:dyDescent="0.4">
      <c r="B52" s="43"/>
      <c r="N52" s="3">
        <v>44307</v>
      </c>
      <c r="P52" s="2"/>
      <c r="Q52" s="2"/>
      <c r="R52" s="2"/>
      <c r="S52" s="2"/>
      <c r="T52" s="2"/>
      <c r="U52" s="2"/>
      <c r="V52" s="2"/>
      <c r="W52" s="2"/>
      <c r="X52" s="2"/>
      <c r="Y52" s="2"/>
    </row>
    <row r="53" spans="2:25" s="1" customFormat="1" ht="17.25" x14ac:dyDescent="0.4">
      <c r="B53" s="43"/>
      <c r="N53" s="3">
        <v>44308</v>
      </c>
      <c r="P53" s="2"/>
      <c r="Q53" s="2"/>
      <c r="R53" s="2"/>
      <c r="S53" s="2"/>
      <c r="T53" s="2"/>
      <c r="U53" s="2"/>
      <c r="V53" s="2"/>
      <c r="W53" s="2"/>
      <c r="X53" s="2"/>
      <c r="Y53" s="2"/>
    </row>
    <row r="54" spans="2:25" s="1" customFormat="1" ht="17.25" x14ac:dyDescent="0.4">
      <c r="B54" s="43"/>
      <c r="N54" s="3">
        <v>44309</v>
      </c>
      <c r="P54" s="2"/>
      <c r="Q54" s="2"/>
      <c r="R54" s="2"/>
      <c r="S54" s="2"/>
      <c r="T54" s="2"/>
      <c r="U54" s="2"/>
      <c r="V54" s="2"/>
      <c r="W54" s="2"/>
      <c r="X54" s="2"/>
      <c r="Y54" s="2"/>
    </row>
    <row r="55" spans="2:25" s="1" customFormat="1" ht="17.25" x14ac:dyDescent="0.4">
      <c r="B55" s="43"/>
      <c r="N55" s="3">
        <v>44310</v>
      </c>
      <c r="P55" s="2"/>
      <c r="Q55" s="2"/>
      <c r="R55" s="2"/>
      <c r="S55" s="2"/>
      <c r="T55" s="2"/>
      <c r="U55" s="2"/>
      <c r="V55" s="2"/>
      <c r="W55" s="2"/>
      <c r="X55" s="2"/>
      <c r="Y55" s="2"/>
    </row>
    <row r="56" spans="2:25" s="1" customFormat="1" ht="17.25" x14ac:dyDescent="0.4">
      <c r="B56" s="43"/>
      <c r="N56" s="3">
        <v>44311</v>
      </c>
      <c r="P56" s="2"/>
      <c r="Q56" s="2"/>
      <c r="R56" s="2"/>
      <c r="S56" s="2"/>
      <c r="T56" s="2"/>
      <c r="U56" s="2"/>
      <c r="V56" s="2"/>
      <c r="W56" s="2"/>
      <c r="X56" s="2"/>
      <c r="Y56" s="2"/>
    </row>
    <row r="57" spans="2:25" s="1" customFormat="1" ht="17.25" x14ac:dyDescent="0.4">
      <c r="B57" s="43"/>
      <c r="N57" s="3">
        <v>44312</v>
      </c>
      <c r="P57" s="2"/>
      <c r="Q57" s="2"/>
      <c r="R57" s="2"/>
      <c r="S57" s="2"/>
      <c r="T57" s="2"/>
      <c r="U57" s="2"/>
      <c r="V57" s="2"/>
      <c r="W57" s="2"/>
      <c r="X57" s="2"/>
      <c r="Y57" s="2"/>
    </row>
    <row r="58" spans="2:25" s="1" customFormat="1" ht="17.25" x14ac:dyDescent="0.4">
      <c r="B58" s="43"/>
      <c r="N58" s="3">
        <v>44313</v>
      </c>
      <c r="P58" s="2"/>
      <c r="Q58" s="2"/>
      <c r="R58" s="2"/>
      <c r="S58" s="2"/>
      <c r="T58" s="2"/>
      <c r="U58" s="2"/>
      <c r="V58" s="2"/>
      <c r="W58" s="2"/>
      <c r="X58" s="2"/>
      <c r="Y58" s="2"/>
    </row>
    <row r="59" spans="2:25" s="1" customFormat="1" ht="17.25" x14ac:dyDescent="0.4">
      <c r="B59" s="43"/>
      <c r="N59" s="3">
        <v>44314</v>
      </c>
      <c r="P59" s="2"/>
      <c r="Q59" s="2"/>
      <c r="R59" s="2"/>
      <c r="S59" s="2"/>
      <c r="T59" s="2"/>
      <c r="U59" s="2"/>
      <c r="V59" s="2"/>
      <c r="W59" s="2"/>
      <c r="X59" s="2"/>
      <c r="Y59" s="2"/>
    </row>
    <row r="60" spans="2:25" s="1" customFormat="1" ht="17.25" x14ac:dyDescent="0.4">
      <c r="B60" s="43"/>
      <c r="N60" s="3">
        <v>44315</v>
      </c>
      <c r="P60" s="2"/>
      <c r="Q60" s="2"/>
      <c r="R60" s="2"/>
      <c r="S60" s="2"/>
      <c r="T60" s="2"/>
      <c r="U60" s="2"/>
      <c r="V60" s="2"/>
      <c r="W60" s="2"/>
      <c r="X60" s="2"/>
      <c r="Y60" s="2"/>
    </row>
    <row r="61" spans="2:25" s="1" customFormat="1" ht="17.25" x14ac:dyDescent="0.4">
      <c r="B61" s="43"/>
      <c r="N61" s="3">
        <v>44316</v>
      </c>
      <c r="P61" s="2"/>
      <c r="Q61" s="2"/>
      <c r="R61" s="2"/>
      <c r="S61" s="2"/>
      <c r="T61" s="2"/>
      <c r="U61" s="2"/>
      <c r="V61" s="2"/>
      <c r="W61" s="2"/>
      <c r="X61" s="2"/>
      <c r="Y61" s="2"/>
    </row>
  </sheetData>
  <mergeCells count="40">
    <mergeCell ref="F25:F26"/>
    <mergeCell ref="B42:B43"/>
    <mergeCell ref="C42:C43"/>
    <mergeCell ref="D42:D43"/>
    <mergeCell ref="F42:F43"/>
    <mergeCell ref="F29:F30"/>
    <mergeCell ref="C35:C36"/>
    <mergeCell ref="D35:D36"/>
    <mergeCell ref="F35:F36"/>
    <mergeCell ref="B38:B39"/>
    <mergeCell ref="C38:C39"/>
    <mergeCell ref="D38:D39"/>
    <mergeCell ref="B45:B46"/>
    <mergeCell ref="C45:C46"/>
    <mergeCell ref="D45:D46"/>
    <mergeCell ref="B19:B20"/>
    <mergeCell ref="C19:C20"/>
    <mergeCell ref="D19:D20"/>
    <mergeCell ref="B25:B26"/>
    <mergeCell ref="C25:C26"/>
    <mergeCell ref="D25:D26"/>
    <mergeCell ref="B29:B30"/>
    <mergeCell ref="C29:C30"/>
    <mergeCell ref="D29:D30"/>
    <mergeCell ref="B35:B36"/>
    <mergeCell ref="G16:G17"/>
    <mergeCell ref="J2:M2"/>
    <mergeCell ref="J3:M3"/>
    <mergeCell ref="B4:I5"/>
    <mergeCell ref="B11:B12"/>
    <mergeCell ref="C11:C12"/>
    <mergeCell ref="D11:D12"/>
    <mergeCell ref="E11:E12"/>
    <mergeCell ref="F11:F12"/>
    <mergeCell ref="G11:G12"/>
    <mergeCell ref="B16:B17"/>
    <mergeCell ref="C16:C17"/>
    <mergeCell ref="D16:D17"/>
    <mergeCell ref="E16:E17"/>
    <mergeCell ref="F16:F17"/>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47625</xdr:colOff>
                    <xdr:row>7</xdr:row>
                    <xdr:rowOff>323850</xdr:rowOff>
                  </from>
                  <to>
                    <xdr:col>1</xdr:col>
                    <xdr:colOff>200025</xdr:colOff>
                    <xdr:row>9</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85725</xdr:colOff>
                    <xdr:row>12</xdr:row>
                    <xdr:rowOff>57150</xdr:rowOff>
                  </from>
                  <to>
                    <xdr:col>1</xdr:col>
                    <xdr:colOff>238125</xdr:colOff>
                    <xdr:row>14</xdr:row>
                    <xdr:rowOff>47625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38100</xdr:colOff>
                    <xdr:row>30</xdr:row>
                    <xdr:rowOff>95250</xdr:rowOff>
                  </from>
                  <to>
                    <xdr:col>1</xdr:col>
                    <xdr:colOff>180975</xdr:colOff>
                    <xdr:row>32</xdr:row>
                    <xdr:rowOff>95250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28575</xdr:colOff>
                    <xdr:row>20</xdr:row>
                    <xdr:rowOff>47625</xdr:rowOff>
                  </from>
                  <to>
                    <xdr:col>1</xdr:col>
                    <xdr:colOff>180975</xdr:colOff>
                    <xdr:row>22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72"/>
  <sheetViews>
    <sheetView tabSelected="1" view="pageBreakPreview" zoomScale="85" zoomScaleNormal="100" zoomScaleSheetLayoutView="85" workbookViewId="0">
      <selection activeCell="F42" sqref="F42"/>
    </sheetView>
  </sheetViews>
  <sheetFormatPr defaultRowHeight="18.75" x14ac:dyDescent="0.4"/>
  <cols>
    <col min="1" max="1" width="3.125" style="1" customWidth="1"/>
    <col min="2" max="2" width="3.625" style="1" customWidth="1"/>
    <col min="3" max="3" width="37.375" style="1" customWidth="1"/>
    <col min="4" max="4" width="4.75" style="1" customWidth="1"/>
    <col min="5" max="5" width="3.625" style="1" customWidth="1"/>
    <col min="6" max="6" width="33.375" style="1" customWidth="1"/>
    <col min="7" max="7" width="4.75" style="1" customWidth="1"/>
    <col min="8" max="8" width="16" style="1" hidden="1" customWidth="1"/>
    <col min="9" max="9" width="34.5" style="1" customWidth="1"/>
    <col min="10" max="10" width="4.75" style="1" customWidth="1"/>
    <col min="11" max="11" width="3.75" style="1" customWidth="1"/>
    <col min="12" max="12" width="35.25" style="1" customWidth="1"/>
    <col min="13" max="13" width="14.75" style="1" customWidth="1"/>
    <col min="14" max="14" width="9.25" style="1" hidden="1" customWidth="1"/>
    <col min="15" max="15" width="14.75" style="1" customWidth="1"/>
    <col min="16" max="25" width="8.75" style="2"/>
  </cols>
  <sheetData>
    <row r="1" spans="1:25" ht="24" x14ac:dyDescent="0.4">
      <c r="A1" s="33" t="s">
        <v>69</v>
      </c>
      <c r="I1" s="16"/>
      <c r="N1" s="7"/>
      <c r="O1" s="2"/>
      <c r="Y1"/>
    </row>
    <row r="2" spans="1:25" ht="18" customHeight="1" x14ac:dyDescent="0.4">
      <c r="A2" s="2"/>
      <c r="B2" s="25"/>
      <c r="C2" s="21"/>
      <c r="D2" s="21"/>
      <c r="E2" s="21"/>
      <c r="F2" s="21"/>
      <c r="I2" s="16"/>
      <c r="J2" s="81" t="s">
        <v>10</v>
      </c>
      <c r="K2" s="81"/>
      <c r="L2" s="81"/>
      <c r="M2" s="81"/>
      <c r="N2" s="8"/>
      <c r="O2" s="2"/>
      <c r="Y2"/>
    </row>
    <row r="3" spans="1:25" x14ac:dyDescent="0.4">
      <c r="A3" s="17"/>
      <c r="B3" s="26"/>
      <c r="C3" s="10"/>
      <c r="D3" s="10"/>
      <c r="E3" s="10"/>
      <c r="F3" s="10"/>
      <c r="G3" s="10"/>
      <c r="H3" s="10"/>
      <c r="I3" s="10"/>
      <c r="J3" s="82" t="s">
        <v>11</v>
      </c>
      <c r="K3" s="82"/>
      <c r="L3" s="82"/>
      <c r="M3" s="82"/>
      <c r="O3" s="2"/>
      <c r="Y3"/>
    </row>
    <row r="4" spans="1:25" x14ac:dyDescent="0.4">
      <c r="A4" s="17"/>
      <c r="B4" s="65"/>
      <c r="C4" s="66"/>
      <c r="D4" s="66"/>
      <c r="E4" s="66"/>
      <c r="F4" s="66"/>
      <c r="G4" s="66"/>
      <c r="H4" s="66"/>
      <c r="I4" s="66"/>
      <c r="O4" s="2"/>
      <c r="Y4"/>
    </row>
    <row r="5" spans="1:25" x14ac:dyDescent="0.4">
      <c r="A5" s="17"/>
      <c r="B5" s="66"/>
      <c r="C5" s="66"/>
      <c r="D5" s="66"/>
      <c r="E5" s="66"/>
      <c r="F5" s="66"/>
      <c r="G5" s="66"/>
      <c r="H5" s="66"/>
      <c r="I5" s="66"/>
      <c r="O5" s="2"/>
      <c r="Y5"/>
    </row>
    <row r="6" spans="1:25" x14ac:dyDescent="0.4">
      <c r="B6" s="9"/>
      <c r="N6" s="3">
        <v>44305</v>
      </c>
    </row>
    <row r="7" spans="1:25" ht="31.15" customHeight="1" x14ac:dyDescent="0.4">
      <c r="B7" s="9"/>
      <c r="N7" s="3"/>
    </row>
    <row r="8" spans="1:25" ht="19.899999999999999" customHeight="1" x14ac:dyDescent="0.4">
      <c r="B8" s="9"/>
      <c r="N8" s="3"/>
    </row>
    <row r="9" spans="1:25" x14ac:dyDescent="0.4">
      <c r="A9" s="58"/>
      <c r="B9" s="59" t="s">
        <v>0</v>
      </c>
      <c r="C9" s="58"/>
      <c r="D9" s="58"/>
      <c r="E9" s="58"/>
      <c r="F9" s="58"/>
      <c r="G9" s="58"/>
      <c r="H9" s="58"/>
      <c r="I9" s="58"/>
      <c r="J9" s="58"/>
      <c r="K9" s="58"/>
      <c r="L9" s="58"/>
      <c r="M9" s="58"/>
    </row>
    <row r="10" spans="1:25" ht="36" customHeight="1" thickBot="1" x14ac:dyDescent="0.45">
      <c r="C10" s="35" t="s">
        <v>29</v>
      </c>
      <c r="F10" s="36" t="s">
        <v>34</v>
      </c>
      <c r="I10" s="37" t="s">
        <v>12</v>
      </c>
    </row>
    <row r="11" spans="1:25" ht="27" customHeight="1" thickBot="1" x14ac:dyDescent="0.45">
      <c r="B11" s="86" t="s">
        <v>1</v>
      </c>
      <c r="C11" s="68"/>
      <c r="D11" s="83" t="s">
        <v>2</v>
      </c>
      <c r="E11" s="85" t="s">
        <v>3</v>
      </c>
      <c r="F11" s="68"/>
      <c r="G11" s="84" t="s">
        <v>2</v>
      </c>
      <c r="I11" s="6" t="str">
        <f>IF(F11="","",IF(C11&lt;F11,"（A)（B)の金額を改めてご確認ください",ROUNDUP(F11/31,0)))</f>
        <v/>
      </c>
      <c r="J11" s="4" t="s">
        <v>2</v>
      </c>
      <c r="K11" s="4"/>
    </row>
    <row r="12" spans="1:25" ht="27" customHeight="1" thickBot="1" x14ac:dyDescent="0.45">
      <c r="B12" s="86"/>
      <c r="C12" s="69"/>
      <c r="D12" s="83"/>
      <c r="E12" s="85"/>
      <c r="F12" s="69"/>
      <c r="G12" s="84"/>
      <c r="I12" s="19"/>
      <c r="J12" s="4"/>
      <c r="K12" s="4"/>
    </row>
    <row r="13" spans="1:25" ht="7.9" customHeight="1" x14ac:dyDescent="0.4">
      <c r="C13" s="16"/>
      <c r="D13" s="54"/>
      <c r="G13" s="54"/>
      <c r="N13" s="3">
        <v>44305</v>
      </c>
    </row>
    <row r="14" spans="1:25" x14ac:dyDescent="0.4">
      <c r="A14" s="58"/>
      <c r="B14" s="59" t="s">
        <v>4</v>
      </c>
      <c r="C14" s="58"/>
      <c r="D14" s="60"/>
      <c r="E14" s="58"/>
      <c r="F14" s="58"/>
      <c r="G14" s="60"/>
      <c r="H14" s="58"/>
      <c r="I14" s="58"/>
      <c r="J14" s="58"/>
      <c r="K14" s="58"/>
      <c r="L14" s="58"/>
      <c r="M14" s="58"/>
    </row>
    <row r="15" spans="1:25" ht="36" customHeight="1" thickBot="1" x14ac:dyDescent="0.45">
      <c r="C15" s="35" t="s">
        <v>29</v>
      </c>
      <c r="D15" s="54"/>
      <c r="F15" s="35" t="s">
        <v>35</v>
      </c>
      <c r="G15" s="54"/>
      <c r="I15" s="35" t="s">
        <v>18</v>
      </c>
    </row>
    <row r="16" spans="1:25" ht="27" customHeight="1" thickBot="1" x14ac:dyDescent="0.45">
      <c r="B16" s="86" t="s">
        <v>5</v>
      </c>
      <c r="C16" s="68"/>
      <c r="D16" s="84" t="s">
        <v>2</v>
      </c>
      <c r="E16" s="87" t="s">
        <v>6</v>
      </c>
      <c r="F16" s="68"/>
      <c r="G16" s="84" t="s">
        <v>2</v>
      </c>
      <c r="I16" s="6" t="str">
        <f>IF(F16="","",IF(C16&lt;F16,"（C)（D)の金額を改めてご確認ください",ROUNDUP(F16/31,0)))</f>
        <v/>
      </c>
      <c r="J16" s="4" t="s">
        <v>2</v>
      </c>
      <c r="K16" s="4"/>
    </row>
    <row r="17" spans="1:25" ht="27" customHeight="1" thickBot="1" x14ac:dyDescent="0.45">
      <c r="B17" s="86"/>
      <c r="C17" s="69"/>
      <c r="D17" s="84"/>
      <c r="E17" s="87"/>
      <c r="F17" s="69"/>
      <c r="G17" s="84"/>
      <c r="I17" s="19"/>
      <c r="J17" s="4"/>
      <c r="K17" s="4"/>
    </row>
    <row r="18" spans="1:25" ht="36" customHeight="1" thickBot="1" x14ac:dyDescent="0.45">
      <c r="C18" s="35" t="s">
        <v>71</v>
      </c>
      <c r="D18" s="54"/>
      <c r="E18" s="52"/>
      <c r="F18" s="35" t="s">
        <v>13</v>
      </c>
      <c r="G18" s="54"/>
      <c r="I18" s="35" t="s">
        <v>14</v>
      </c>
    </row>
    <row r="19" spans="1:25" ht="27" customHeight="1" thickBot="1" x14ac:dyDescent="0.45">
      <c r="B19" s="86" t="s">
        <v>7</v>
      </c>
      <c r="C19" s="68"/>
      <c r="D19" s="84" t="s">
        <v>2</v>
      </c>
      <c r="E19" s="49" t="s">
        <v>8</v>
      </c>
      <c r="F19" s="6" t="str">
        <f>IF(C19="","",F16-C19)</f>
        <v/>
      </c>
      <c r="G19" s="56" t="s">
        <v>2</v>
      </c>
      <c r="I19" s="6" t="str">
        <f>IF(F19="","",IF(F19&lt;0,"交付対象外です",IF(F19&lt;0,0,ROUNDUP(F19/31,0))))</f>
        <v/>
      </c>
      <c r="J19" s="4" t="s">
        <v>2</v>
      </c>
      <c r="K19" s="4"/>
    </row>
    <row r="20" spans="1:25" ht="27" customHeight="1" thickBot="1" x14ac:dyDescent="0.2">
      <c r="B20" s="86"/>
      <c r="C20" s="69"/>
      <c r="D20" s="84"/>
      <c r="E20" s="5"/>
      <c r="F20" s="19"/>
      <c r="G20" s="4"/>
      <c r="I20" s="19"/>
      <c r="J20" s="4"/>
      <c r="K20" s="4"/>
    </row>
    <row r="21" spans="1:25" ht="7.9" customHeight="1" x14ac:dyDescent="0.4">
      <c r="N21" s="3">
        <v>44305</v>
      </c>
    </row>
    <row r="22" spans="1:25" x14ac:dyDescent="0.4">
      <c r="A22" s="58"/>
      <c r="B22" s="59" t="s">
        <v>30</v>
      </c>
      <c r="C22" s="58"/>
      <c r="D22" s="58"/>
      <c r="E22" s="58"/>
      <c r="F22" s="58"/>
      <c r="G22" s="58"/>
      <c r="H22" s="58"/>
      <c r="I22" s="58"/>
      <c r="J22" s="58"/>
      <c r="K22" s="58"/>
      <c r="L22" s="58"/>
      <c r="M22" s="58"/>
    </row>
    <row r="23" spans="1:25" s="1" customFormat="1" ht="14.25" x14ac:dyDescent="0.4">
      <c r="B23" s="42" t="s">
        <v>54</v>
      </c>
      <c r="N23" s="3">
        <v>44305</v>
      </c>
      <c r="P23" s="2"/>
      <c r="Q23" s="2"/>
      <c r="R23" s="2"/>
      <c r="S23" s="2"/>
      <c r="T23" s="2"/>
      <c r="U23" s="2"/>
      <c r="V23" s="2"/>
      <c r="W23" s="2"/>
      <c r="X23" s="2"/>
      <c r="Y23" s="2"/>
    </row>
    <row r="24" spans="1:25" s="1" customFormat="1" ht="51.75" customHeight="1" thickBot="1" x14ac:dyDescent="0.45">
      <c r="A24" s="10"/>
      <c r="B24" s="10"/>
      <c r="C24" s="48" t="s">
        <v>36</v>
      </c>
      <c r="D24" s="39"/>
      <c r="E24" s="39"/>
      <c r="F24" s="48" t="s">
        <v>31</v>
      </c>
      <c r="G24" s="39"/>
      <c r="H24" s="39"/>
      <c r="I24" s="48" t="s">
        <v>20</v>
      </c>
      <c r="J24" s="39"/>
      <c r="K24" s="39"/>
      <c r="L24" s="48" t="s">
        <v>26</v>
      </c>
      <c r="N24" s="3">
        <v>44297</v>
      </c>
      <c r="P24" s="2"/>
      <c r="Q24" s="2"/>
      <c r="R24" s="2"/>
      <c r="S24" s="2"/>
      <c r="T24" s="2"/>
      <c r="U24" s="2"/>
      <c r="V24" s="2"/>
      <c r="W24" s="2"/>
      <c r="X24" s="2"/>
      <c r="Y24" s="2"/>
    </row>
    <row r="25" spans="1:25" s="1" customFormat="1" ht="27" customHeight="1" thickBot="1" x14ac:dyDescent="0.2">
      <c r="A25" s="10"/>
      <c r="B25" s="79" t="s">
        <v>21</v>
      </c>
      <c r="C25" s="68"/>
      <c r="D25" s="73" t="s">
        <v>2</v>
      </c>
      <c r="E25" s="10"/>
      <c r="F25" s="76"/>
      <c r="G25" s="12" t="s">
        <v>22</v>
      </c>
      <c r="H25" s="13">
        <v>44404</v>
      </c>
      <c r="I25" s="15" t="str">
        <f>IF(F25="","",DATEDIF(F25,H25+1,"d"))</f>
        <v/>
      </c>
      <c r="J25" s="11" t="s">
        <v>9</v>
      </c>
      <c r="K25" s="53" t="s">
        <v>23</v>
      </c>
      <c r="L25" s="6" t="str">
        <f>IF(I25="","",IF(I25&gt;377,"×",ROUNDUP(C25/I25,0)))</f>
        <v/>
      </c>
      <c r="M25" s="4" t="s">
        <v>2</v>
      </c>
      <c r="N25" s="3">
        <v>44298</v>
      </c>
      <c r="P25" s="2"/>
      <c r="Q25" s="2"/>
      <c r="R25" s="2"/>
      <c r="S25" s="2"/>
      <c r="T25" s="2"/>
      <c r="U25" s="2"/>
      <c r="V25" s="2"/>
      <c r="W25" s="2"/>
      <c r="X25" s="2"/>
      <c r="Y25" s="2"/>
    </row>
    <row r="26" spans="1:25" s="1" customFormat="1" ht="22.15" customHeight="1" thickBot="1" x14ac:dyDescent="0.45">
      <c r="B26" s="79"/>
      <c r="C26" s="69"/>
      <c r="D26" s="73"/>
      <c r="F26" s="77"/>
      <c r="N26" s="3">
        <v>44305</v>
      </c>
      <c r="P26" s="2"/>
      <c r="Q26" s="2"/>
      <c r="R26" s="2"/>
      <c r="S26" s="2"/>
      <c r="T26" s="2"/>
      <c r="U26" s="2"/>
      <c r="V26" s="2"/>
      <c r="W26" s="2"/>
      <c r="X26" s="2"/>
      <c r="Y26" s="2"/>
    </row>
    <row r="27" spans="1:25" s="1" customFormat="1" ht="14.25" x14ac:dyDescent="0.4">
      <c r="B27" s="42" t="s">
        <v>55</v>
      </c>
      <c r="N27" s="3">
        <v>44305</v>
      </c>
      <c r="P27" s="2"/>
      <c r="Q27" s="2"/>
      <c r="R27" s="2"/>
      <c r="S27" s="2"/>
      <c r="T27" s="2"/>
      <c r="U27" s="2"/>
      <c r="V27" s="2"/>
      <c r="W27" s="2"/>
      <c r="X27" s="2"/>
      <c r="Y27" s="2"/>
    </row>
    <row r="28" spans="1:25" s="1" customFormat="1" ht="51.75" customHeight="1" thickBot="1" x14ac:dyDescent="0.45">
      <c r="A28" s="10"/>
      <c r="B28" s="10"/>
      <c r="C28" s="48" t="s">
        <v>52</v>
      </c>
      <c r="D28" s="39"/>
      <c r="E28" s="39"/>
      <c r="F28" s="48" t="s">
        <v>53</v>
      </c>
      <c r="G28" s="39"/>
      <c r="H28" s="39"/>
      <c r="I28" s="48" t="s">
        <v>20</v>
      </c>
      <c r="J28" s="39"/>
      <c r="K28" s="39"/>
      <c r="L28" s="48" t="s">
        <v>26</v>
      </c>
      <c r="N28" s="3">
        <v>44297</v>
      </c>
      <c r="P28" s="2"/>
      <c r="Q28" s="2"/>
      <c r="R28" s="2"/>
      <c r="S28" s="2"/>
      <c r="T28" s="2"/>
      <c r="U28" s="2"/>
      <c r="V28" s="2"/>
      <c r="W28" s="2"/>
      <c r="X28" s="2"/>
      <c r="Y28" s="2"/>
    </row>
    <row r="29" spans="1:25" s="1" customFormat="1" ht="27" customHeight="1" thickBot="1" x14ac:dyDescent="0.2">
      <c r="A29" s="10"/>
      <c r="B29" s="79" t="s">
        <v>21</v>
      </c>
      <c r="C29" s="68"/>
      <c r="D29" s="73" t="s">
        <v>2</v>
      </c>
      <c r="E29" s="10"/>
      <c r="F29" s="76"/>
      <c r="G29" s="12" t="s">
        <v>22</v>
      </c>
      <c r="H29" s="13">
        <v>44412</v>
      </c>
      <c r="I29" s="15" t="str">
        <f>IF(F29="","",DATEDIF(F29,H29+1,"d"))</f>
        <v/>
      </c>
      <c r="J29" s="11" t="s">
        <v>9</v>
      </c>
      <c r="K29" s="53" t="s">
        <v>23</v>
      </c>
      <c r="L29" s="6" t="str">
        <f>IF(I29="","",IF(I29&gt;377,"×",ROUNDUP(C29/I29,0)))</f>
        <v/>
      </c>
      <c r="M29" s="4" t="s">
        <v>2</v>
      </c>
      <c r="N29" s="3">
        <v>44298</v>
      </c>
      <c r="P29" s="2"/>
      <c r="Q29" s="2"/>
      <c r="R29" s="2"/>
      <c r="S29" s="2"/>
      <c r="T29" s="2"/>
      <c r="U29" s="2"/>
      <c r="V29" s="2"/>
      <c r="W29" s="2"/>
      <c r="X29" s="2"/>
      <c r="Y29" s="2"/>
    </row>
    <row r="30" spans="1:25" s="1" customFormat="1" ht="22.15" customHeight="1" thickBot="1" x14ac:dyDescent="0.45">
      <c r="B30" s="79"/>
      <c r="C30" s="69"/>
      <c r="D30" s="73"/>
      <c r="F30" s="77"/>
      <c r="N30" s="3">
        <v>44305</v>
      </c>
      <c r="P30" s="2"/>
      <c r="Q30" s="2"/>
      <c r="R30" s="2"/>
      <c r="S30" s="2"/>
      <c r="T30" s="2"/>
      <c r="U30" s="2"/>
      <c r="V30" s="2"/>
      <c r="W30" s="2"/>
      <c r="X30" s="2"/>
      <c r="Y30" s="2"/>
    </row>
    <row r="31" spans="1:25" s="1" customFormat="1" ht="14.25" x14ac:dyDescent="0.4">
      <c r="B31" s="42" t="s">
        <v>61</v>
      </c>
      <c r="N31" s="3">
        <v>44305</v>
      </c>
      <c r="P31" s="2"/>
      <c r="Q31" s="2"/>
      <c r="R31" s="2"/>
      <c r="S31" s="2"/>
      <c r="T31" s="2"/>
      <c r="U31" s="2"/>
      <c r="V31" s="2"/>
      <c r="W31" s="2"/>
      <c r="X31" s="2"/>
      <c r="Y31" s="2"/>
    </row>
    <row r="32" spans="1:25" s="1" customFormat="1" ht="51.75" customHeight="1" thickBot="1" x14ac:dyDescent="0.45">
      <c r="A32" s="10"/>
      <c r="B32" s="10"/>
      <c r="C32" s="48" t="s">
        <v>56</v>
      </c>
      <c r="D32" s="39"/>
      <c r="E32" s="39"/>
      <c r="F32" s="48" t="s">
        <v>62</v>
      </c>
      <c r="G32" s="39"/>
      <c r="H32" s="39"/>
      <c r="I32" s="48" t="s">
        <v>20</v>
      </c>
      <c r="J32" s="39"/>
      <c r="K32" s="39"/>
      <c r="L32" s="48" t="s">
        <v>26</v>
      </c>
      <c r="N32" s="3">
        <v>44297</v>
      </c>
      <c r="P32" s="2"/>
      <c r="Q32" s="2"/>
      <c r="R32" s="2"/>
      <c r="S32" s="2"/>
      <c r="T32" s="2"/>
      <c r="U32" s="2"/>
      <c r="V32" s="2"/>
      <c r="W32" s="2"/>
      <c r="X32" s="2"/>
      <c r="Y32" s="2"/>
    </row>
    <row r="33" spans="1:25" s="1" customFormat="1" ht="27" customHeight="1" thickBot="1" x14ac:dyDescent="0.45">
      <c r="A33" s="10"/>
      <c r="B33" s="79" t="s">
        <v>21</v>
      </c>
      <c r="C33" s="68"/>
      <c r="D33" s="73" t="s">
        <v>2</v>
      </c>
      <c r="E33" s="10"/>
      <c r="F33" s="76"/>
      <c r="G33" s="53" t="s">
        <v>22</v>
      </c>
      <c r="H33" s="13">
        <v>44430</v>
      </c>
      <c r="I33" s="15" t="str">
        <f>IF(F33="","",DATEDIF(F33,H33+1,"d"))</f>
        <v/>
      </c>
      <c r="J33" s="11" t="s">
        <v>9</v>
      </c>
      <c r="K33" s="53" t="s">
        <v>23</v>
      </c>
      <c r="L33" s="6" t="str">
        <f>IF(I33="","",IF(I33&gt;377,"×",ROUNDUP(C33/I33,0)))</f>
        <v/>
      </c>
      <c r="M33" s="4" t="s">
        <v>2</v>
      </c>
      <c r="N33" s="3">
        <v>44298</v>
      </c>
      <c r="P33" s="2"/>
      <c r="Q33" s="2"/>
      <c r="R33" s="2"/>
      <c r="S33" s="2"/>
      <c r="T33" s="2"/>
      <c r="U33" s="2"/>
      <c r="V33" s="2"/>
      <c r="W33" s="2"/>
      <c r="X33" s="2"/>
      <c r="Y33" s="2"/>
    </row>
    <row r="34" spans="1:25" s="1" customFormat="1" ht="22.15" customHeight="1" thickBot="1" x14ac:dyDescent="0.45">
      <c r="B34" s="79"/>
      <c r="C34" s="69"/>
      <c r="D34" s="73"/>
      <c r="F34" s="77"/>
      <c r="N34" s="3">
        <v>44305</v>
      </c>
      <c r="P34" s="2"/>
      <c r="Q34" s="2"/>
      <c r="R34" s="2"/>
      <c r="S34" s="2"/>
      <c r="T34" s="2"/>
      <c r="U34" s="2"/>
      <c r="V34" s="2"/>
      <c r="W34" s="2"/>
      <c r="X34" s="2"/>
      <c r="Y34" s="2"/>
    </row>
    <row r="35" spans="1:25" s="1" customFormat="1" ht="10.9" customHeight="1" x14ac:dyDescent="0.4">
      <c r="C35" s="2"/>
      <c r="N35" s="3"/>
      <c r="P35" s="2"/>
      <c r="Q35" s="2"/>
      <c r="R35" s="2"/>
      <c r="S35" s="2"/>
      <c r="T35" s="2"/>
      <c r="U35" s="2"/>
      <c r="V35" s="2"/>
      <c r="W35" s="2"/>
      <c r="X35" s="2"/>
      <c r="Y35" s="2"/>
    </row>
    <row r="36" spans="1:25" s="1" customFormat="1" ht="17.25" x14ac:dyDescent="0.4">
      <c r="A36" s="58"/>
      <c r="B36" s="59" t="s">
        <v>33</v>
      </c>
      <c r="C36" s="58"/>
      <c r="D36" s="58"/>
      <c r="E36" s="58"/>
      <c r="F36" s="58"/>
      <c r="G36" s="58"/>
      <c r="H36" s="58"/>
      <c r="I36" s="58"/>
      <c r="J36" s="58"/>
      <c r="K36" s="58"/>
      <c r="L36" s="58"/>
      <c r="M36" s="58"/>
      <c r="N36" s="3">
        <v>44288</v>
      </c>
      <c r="P36" s="2"/>
      <c r="Q36" s="2"/>
      <c r="R36" s="2"/>
      <c r="S36" s="2"/>
      <c r="T36" s="2"/>
      <c r="U36" s="2"/>
      <c r="V36" s="2"/>
      <c r="W36" s="2"/>
      <c r="X36" s="2"/>
      <c r="Y36" s="2"/>
    </row>
    <row r="37" spans="1:25" s="1" customFormat="1" ht="14.25" x14ac:dyDescent="0.4">
      <c r="B37" s="42" t="s">
        <v>54</v>
      </c>
      <c r="N37" s="3"/>
      <c r="P37" s="2"/>
      <c r="Q37" s="2"/>
      <c r="R37" s="2"/>
      <c r="S37" s="2"/>
      <c r="T37" s="2"/>
      <c r="U37" s="2"/>
      <c r="V37" s="2"/>
      <c r="W37" s="2"/>
      <c r="X37" s="2"/>
      <c r="Y37" s="2"/>
    </row>
    <row r="38" spans="1:25" s="1" customFormat="1" ht="61.15" customHeight="1" thickBot="1" x14ac:dyDescent="0.45">
      <c r="A38" s="10"/>
      <c r="B38" s="10"/>
      <c r="C38" s="48" t="s">
        <v>37</v>
      </c>
      <c r="D38" s="39"/>
      <c r="E38" s="39"/>
      <c r="F38" s="48" t="s">
        <v>31</v>
      </c>
      <c r="G38" s="39"/>
      <c r="H38" s="39"/>
      <c r="I38" s="48" t="s">
        <v>19</v>
      </c>
      <c r="J38" s="39"/>
      <c r="K38" s="39"/>
      <c r="L38" s="48" t="s">
        <v>27</v>
      </c>
      <c r="N38" s="3">
        <v>44297</v>
      </c>
      <c r="P38" s="2"/>
      <c r="Q38" s="2"/>
      <c r="R38" s="2"/>
      <c r="S38" s="2"/>
      <c r="T38" s="2"/>
      <c r="U38" s="2"/>
      <c r="V38" s="2"/>
      <c r="W38" s="2"/>
      <c r="X38" s="2"/>
      <c r="Y38" s="2"/>
    </row>
    <row r="39" spans="1:25" s="1" customFormat="1" ht="27" customHeight="1" thickBot="1" x14ac:dyDescent="0.45">
      <c r="A39" s="10"/>
      <c r="B39" s="79" t="s">
        <v>24</v>
      </c>
      <c r="C39" s="68"/>
      <c r="D39" s="78" t="s">
        <v>2</v>
      </c>
      <c r="E39" s="10"/>
      <c r="F39" s="76"/>
      <c r="G39" s="53" t="s">
        <v>25</v>
      </c>
      <c r="H39" s="13">
        <v>44404</v>
      </c>
      <c r="I39" s="15" t="str">
        <f>IF(F39="","",DATEDIF(F39,H39+1,"d"))</f>
        <v/>
      </c>
      <c r="J39" s="11" t="s">
        <v>9</v>
      </c>
      <c r="K39" s="53" t="s">
        <v>15</v>
      </c>
      <c r="L39" s="6" t="str">
        <f>IF(I39="","",IF(I39&gt;377,"×",ROUNDUP(C39/I39,0)))</f>
        <v/>
      </c>
      <c r="M39" s="4" t="s">
        <v>2</v>
      </c>
      <c r="N39" s="3">
        <v>44298</v>
      </c>
      <c r="P39" s="2"/>
      <c r="Q39" s="2"/>
      <c r="R39" s="2"/>
      <c r="S39" s="2"/>
      <c r="T39" s="2"/>
      <c r="U39" s="2"/>
      <c r="V39" s="2"/>
      <c r="W39" s="2"/>
      <c r="X39" s="2"/>
      <c r="Y39" s="2"/>
    </row>
    <row r="40" spans="1:25" s="1" customFormat="1" ht="27" customHeight="1" thickBot="1" x14ac:dyDescent="0.2">
      <c r="A40" s="10"/>
      <c r="B40" s="79"/>
      <c r="C40" s="69"/>
      <c r="D40" s="78"/>
      <c r="E40" s="10"/>
      <c r="F40" s="77"/>
      <c r="G40" s="12"/>
      <c r="H40" s="13"/>
      <c r="I40" s="20"/>
      <c r="J40" s="11"/>
      <c r="K40" s="12"/>
      <c r="L40" s="19"/>
      <c r="M40" s="4"/>
      <c r="N40" s="3"/>
      <c r="P40" s="2"/>
      <c r="Q40" s="2"/>
      <c r="R40" s="2"/>
      <c r="S40" s="2"/>
      <c r="T40" s="2"/>
      <c r="U40" s="2"/>
      <c r="V40" s="2"/>
      <c r="W40" s="2"/>
      <c r="X40" s="2"/>
      <c r="Y40" s="2"/>
    </row>
    <row r="41" spans="1:25" s="1" customFormat="1" ht="45" customHeight="1" thickBot="1" x14ac:dyDescent="0.45">
      <c r="A41" s="10"/>
      <c r="B41" s="10"/>
      <c r="C41" s="48" t="s">
        <v>38</v>
      </c>
      <c r="D41" s="55"/>
      <c r="E41" s="39"/>
      <c r="F41" s="48" t="s">
        <v>32</v>
      </c>
      <c r="G41" s="39"/>
      <c r="H41" s="39"/>
      <c r="I41" s="48" t="s">
        <v>28</v>
      </c>
      <c r="J41" s="10"/>
      <c r="K41" s="10"/>
      <c r="L41" s="10"/>
      <c r="N41" s="3">
        <v>44299</v>
      </c>
      <c r="P41" s="2"/>
      <c r="Q41" s="2"/>
      <c r="R41" s="2"/>
      <c r="S41" s="2"/>
      <c r="T41" s="2"/>
      <c r="U41" s="2"/>
      <c r="V41" s="2"/>
      <c r="W41" s="2"/>
      <c r="X41" s="2"/>
      <c r="Y41" s="2"/>
    </row>
    <row r="42" spans="1:25" s="1" customFormat="1" ht="27" customHeight="1" thickBot="1" x14ac:dyDescent="0.45">
      <c r="A42" s="10"/>
      <c r="B42" s="80" t="s">
        <v>16</v>
      </c>
      <c r="C42" s="68"/>
      <c r="D42" s="73" t="s">
        <v>2</v>
      </c>
      <c r="E42" s="53" t="s">
        <v>17</v>
      </c>
      <c r="F42" s="6" t="str">
        <f>IF(C42="","",ROUNDUP(C42/31,0))</f>
        <v/>
      </c>
      <c r="G42" s="11" t="s">
        <v>2</v>
      </c>
      <c r="H42" s="10"/>
      <c r="I42" s="6" t="str">
        <f>IF(F42="","",IF(L39&lt;F42,"×",L39-F42))</f>
        <v/>
      </c>
      <c r="J42" s="11" t="s">
        <v>2</v>
      </c>
      <c r="K42" s="11"/>
      <c r="L42" s="10"/>
      <c r="N42" s="3">
        <v>44300</v>
      </c>
      <c r="P42" s="2"/>
      <c r="Q42" s="2"/>
      <c r="R42" s="2"/>
      <c r="S42" s="2"/>
      <c r="T42" s="2"/>
      <c r="U42" s="2"/>
      <c r="V42" s="2"/>
      <c r="W42" s="2"/>
      <c r="X42" s="2"/>
      <c r="Y42" s="2"/>
    </row>
    <row r="43" spans="1:25" s="1" customFormat="1" ht="24.6" customHeight="1" thickBot="1" x14ac:dyDescent="0.45">
      <c r="A43" s="10"/>
      <c r="B43" s="80"/>
      <c r="C43" s="69"/>
      <c r="D43" s="73"/>
      <c r="E43" s="10"/>
      <c r="F43" s="10"/>
      <c r="G43" s="10"/>
      <c r="H43" s="10"/>
      <c r="I43" s="10"/>
      <c r="J43" s="10"/>
      <c r="K43" s="10"/>
      <c r="L43" s="10"/>
      <c r="N43" s="3">
        <v>44301</v>
      </c>
      <c r="P43" s="2"/>
      <c r="Q43" s="2"/>
      <c r="R43" s="2"/>
      <c r="S43" s="2"/>
      <c r="T43" s="2"/>
      <c r="U43" s="2"/>
      <c r="V43" s="2"/>
      <c r="W43" s="2"/>
      <c r="X43" s="2"/>
      <c r="Y43" s="2"/>
    </row>
    <row r="44" spans="1:25" s="1" customFormat="1" ht="14.25" x14ac:dyDescent="0.4">
      <c r="B44" s="42" t="s">
        <v>55</v>
      </c>
      <c r="N44" s="3"/>
      <c r="P44" s="2"/>
      <c r="Q44" s="2"/>
      <c r="R44" s="2"/>
      <c r="S44" s="2"/>
      <c r="T44" s="2"/>
      <c r="U44" s="2"/>
      <c r="V44" s="2"/>
      <c r="W44" s="2"/>
      <c r="X44" s="2"/>
      <c r="Y44" s="2"/>
    </row>
    <row r="45" spans="1:25" s="1" customFormat="1" ht="61.15" customHeight="1" thickBot="1" x14ac:dyDescent="0.45">
      <c r="A45" s="10"/>
      <c r="B45" s="10"/>
      <c r="C45" s="48" t="s">
        <v>63</v>
      </c>
      <c r="D45" s="39"/>
      <c r="E45" s="39"/>
      <c r="F45" s="48" t="s">
        <v>53</v>
      </c>
      <c r="G45" s="39"/>
      <c r="H45" s="39"/>
      <c r="I45" s="48" t="s">
        <v>19</v>
      </c>
      <c r="J45" s="39"/>
      <c r="K45" s="39"/>
      <c r="L45" s="48" t="s">
        <v>27</v>
      </c>
      <c r="N45" s="3">
        <v>44297</v>
      </c>
      <c r="P45" s="2"/>
      <c r="Q45" s="2"/>
      <c r="R45" s="2"/>
      <c r="S45" s="2"/>
      <c r="T45" s="2"/>
      <c r="U45" s="2"/>
      <c r="V45" s="2"/>
      <c r="W45" s="2"/>
      <c r="X45" s="2"/>
      <c r="Y45" s="2"/>
    </row>
    <row r="46" spans="1:25" s="1" customFormat="1" ht="27" customHeight="1" thickBot="1" x14ac:dyDescent="0.45">
      <c r="A46" s="10"/>
      <c r="B46" s="79" t="s">
        <v>24</v>
      </c>
      <c r="C46" s="68"/>
      <c r="D46" s="78" t="s">
        <v>2</v>
      </c>
      <c r="E46" s="10"/>
      <c r="F46" s="76"/>
      <c r="G46" s="53" t="s">
        <v>25</v>
      </c>
      <c r="H46" s="13">
        <v>44412</v>
      </c>
      <c r="I46" s="15" t="str">
        <f>IF(F46="","",DATEDIF(F46,H46+1,"d"))</f>
        <v/>
      </c>
      <c r="J46" s="11" t="s">
        <v>9</v>
      </c>
      <c r="K46" s="53" t="s">
        <v>15</v>
      </c>
      <c r="L46" s="6" t="str">
        <f>IF(I46="","",IF(I46&gt;377,"×",ROUNDUP(C46/I46,0)))</f>
        <v/>
      </c>
      <c r="M46" s="4" t="s">
        <v>2</v>
      </c>
      <c r="N46" s="3">
        <v>44298</v>
      </c>
      <c r="P46" s="2"/>
      <c r="Q46" s="2"/>
      <c r="R46" s="2"/>
      <c r="S46" s="2"/>
      <c r="T46" s="2"/>
      <c r="U46" s="2"/>
      <c r="V46" s="2"/>
      <c r="W46" s="2"/>
      <c r="X46" s="2"/>
      <c r="Y46" s="2"/>
    </row>
    <row r="47" spans="1:25" s="1" customFormat="1" ht="27" customHeight="1" thickBot="1" x14ac:dyDescent="0.2">
      <c r="A47" s="10"/>
      <c r="B47" s="79"/>
      <c r="C47" s="69"/>
      <c r="D47" s="78"/>
      <c r="E47" s="10"/>
      <c r="F47" s="77"/>
      <c r="G47" s="12"/>
      <c r="H47" s="13"/>
      <c r="I47" s="20"/>
      <c r="J47" s="11"/>
      <c r="K47" s="12"/>
      <c r="L47" s="19"/>
      <c r="M47" s="4"/>
      <c r="N47" s="3"/>
      <c r="P47" s="2"/>
      <c r="Q47" s="2"/>
      <c r="R47" s="2"/>
      <c r="S47" s="2"/>
      <c r="T47" s="2"/>
      <c r="U47" s="2"/>
      <c r="V47" s="2"/>
      <c r="W47" s="2"/>
      <c r="X47" s="2"/>
      <c r="Y47" s="2"/>
    </row>
    <row r="48" spans="1:25" s="1" customFormat="1" ht="45" customHeight="1" thickBot="1" x14ac:dyDescent="0.45">
      <c r="A48" s="10"/>
      <c r="B48" s="10"/>
      <c r="C48" s="48" t="s">
        <v>38</v>
      </c>
      <c r="D48" s="55"/>
      <c r="E48" s="39"/>
      <c r="F48" s="48" t="s">
        <v>32</v>
      </c>
      <c r="G48" s="39"/>
      <c r="H48" s="39"/>
      <c r="I48" s="48" t="s">
        <v>28</v>
      </c>
      <c r="J48" s="10"/>
      <c r="K48" s="10"/>
      <c r="L48" s="10"/>
      <c r="N48" s="3">
        <v>44299</v>
      </c>
      <c r="P48" s="2"/>
      <c r="Q48" s="2"/>
      <c r="R48" s="2"/>
      <c r="S48" s="2"/>
      <c r="T48" s="2"/>
      <c r="U48" s="2"/>
      <c r="V48" s="2"/>
      <c r="W48" s="2"/>
      <c r="X48" s="2"/>
      <c r="Y48" s="2"/>
    </row>
    <row r="49" spans="1:25" s="1" customFormat="1" ht="27" customHeight="1" thickBot="1" x14ac:dyDescent="0.45">
      <c r="A49" s="10"/>
      <c r="B49" s="80" t="s">
        <v>16</v>
      </c>
      <c r="C49" s="68"/>
      <c r="D49" s="73" t="s">
        <v>2</v>
      </c>
      <c r="E49" s="53" t="s">
        <v>17</v>
      </c>
      <c r="F49" s="6" t="str">
        <f>IF(C49="","",ROUNDUP(C49/31,0))</f>
        <v/>
      </c>
      <c r="G49" s="11" t="s">
        <v>2</v>
      </c>
      <c r="H49" s="10"/>
      <c r="I49" s="6" t="str">
        <f>IF(F49="","",IF(L46&lt;F49,"×",L46-F49))</f>
        <v/>
      </c>
      <c r="J49" s="11" t="s">
        <v>2</v>
      </c>
      <c r="K49" s="11"/>
      <c r="L49" s="10"/>
      <c r="N49" s="3">
        <v>44300</v>
      </c>
      <c r="P49" s="2"/>
      <c r="Q49" s="2"/>
      <c r="R49" s="2"/>
      <c r="S49" s="2"/>
      <c r="T49" s="2"/>
      <c r="U49" s="2"/>
      <c r="V49" s="2"/>
      <c r="W49" s="2"/>
      <c r="X49" s="2"/>
      <c r="Y49" s="2"/>
    </row>
    <row r="50" spans="1:25" s="1" customFormat="1" ht="24.6" customHeight="1" thickBot="1" x14ac:dyDescent="0.45">
      <c r="A50" s="10"/>
      <c r="B50" s="80"/>
      <c r="C50" s="69"/>
      <c r="D50" s="73"/>
      <c r="E50" s="10"/>
      <c r="F50" s="10"/>
      <c r="G50" s="10"/>
      <c r="H50" s="10"/>
      <c r="I50" s="10"/>
      <c r="J50" s="10"/>
      <c r="K50" s="10"/>
      <c r="L50" s="10"/>
      <c r="N50" s="3">
        <v>44301</v>
      </c>
      <c r="P50" s="2"/>
      <c r="Q50" s="2"/>
      <c r="R50" s="2"/>
      <c r="S50" s="2"/>
      <c r="T50" s="2"/>
      <c r="U50" s="2"/>
      <c r="V50" s="2"/>
      <c r="W50" s="2"/>
      <c r="X50" s="2"/>
      <c r="Y50" s="2"/>
    </row>
    <row r="51" spans="1:25" s="1" customFormat="1" ht="14.25" x14ac:dyDescent="0.4">
      <c r="A51" s="10"/>
      <c r="B51" s="42" t="s">
        <v>61</v>
      </c>
      <c r="C51" s="31"/>
      <c r="D51" s="27"/>
      <c r="E51" s="10"/>
      <c r="F51" s="10"/>
      <c r="G51" s="10"/>
      <c r="H51" s="10"/>
      <c r="I51" s="10"/>
      <c r="J51" s="10"/>
      <c r="K51" s="10"/>
      <c r="L51" s="10"/>
      <c r="N51" s="3"/>
      <c r="P51" s="2"/>
      <c r="Q51" s="2"/>
      <c r="R51" s="2"/>
      <c r="S51" s="2"/>
      <c r="T51" s="2"/>
      <c r="U51" s="2"/>
      <c r="V51" s="2"/>
      <c r="W51" s="2"/>
      <c r="X51" s="2"/>
      <c r="Y51" s="2"/>
    </row>
    <row r="52" spans="1:25" s="1" customFormat="1" ht="61.15" customHeight="1" thickBot="1" x14ac:dyDescent="0.45">
      <c r="A52" s="10"/>
      <c r="B52" s="10"/>
      <c r="C52" s="48" t="s">
        <v>57</v>
      </c>
      <c r="D52" s="39"/>
      <c r="E52" s="39"/>
      <c r="F52" s="48" t="s">
        <v>62</v>
      </c>
      <c r="G52" s="39"/>
      <c r="H52" s="39"/>
      <c r="I52" s="48" t="s">
        <v>19</v>
      </c>
      <c r="J52" s="39"/>
      <c r="K52" s="39"/>
      <c r="L52" s="48" t="s">
        <v>27</v>
      </c>
      <c r="N52" s="3">
        <v>44297</v>
      </c>
      <c r="P52" s="2"/>
      <c r="Q52" s="2"/>
      <c r="R52" s="2"/>
      <c r="S52" s="2"/>
      <c r="T52" s="2"/>
      <c r="U52" s="2"/>
      <c r="V52" s="2"/>
      <c r="W52" s="2"/>
      <c r="X52" s="2"/>
      <c r="Y52" s="2"/>
    </row>
    <row r="53" spans="1:25" s="1" customFormat="1" ht="27" customHeight="1" thickBot="1" x14ac:dyDescent="0.45">
      <c r="A53" s="10"/>
      <c r="B53" s="79" t="s">
        <v>24</v>
      </c>
      <c r="C53" s="68"/>
      <c r="D53" s="78" t="s">
        <v>2</v>
      </c>
      <c r="E53" s="10"/>
      <c r="F53" s="76"/>
      <c r="G53" s="53" t="s">
        <v>25</v>
      </c>
      <c r="H53" s="13">
        <v>44430</v>
      </c>
      <c r="I53" s="15" t="str">
        <f>IF(F53="","",DATEDIF(F53,H53+1,"d"))</f>
        <v/>
      </c>
      <c r="J53" s="11" t="s">
        <v>9</v>
      </c>
      <c r="K53" s="53" t="s">
        <v>15</v>
      </c>
      <c r="L53" s="6" t="str">
        <f>IF(I53="","",IF(I53&gt;377,"×",ROUNDUP(C53/I53,0)))</f>
        <v/>
      </c>
      <c r="M53" s="4" t="s">
        <v>2</v>
      </c>
      <c r="N53" s="3">
        <v>44298</v>
      </c>
      <c r="P53" s="2"/>
      <c r="Q53" s="2"/>
      <c r="R53" s="2"/>
      <c r="S53" s="2"/>
      <c r="T53" s="2"/>
      <c r="U53" s="2"/>
      <c r="V53" s="2"/>
      <c r="W53" s="2"/>
      <c r="X53" s="2"/>
      <c r="Y53" s="2"/>
    </row>
    <row r="54" spans="1:25" s="1" customFormat="1" ht="27" customHeight="1" thickBot="1" x14ac:dyDescent="0.2">
      <c r="A54" s="10"/>
      <c r="B54" s="79"/>
      <c r="C54" s="69"/>
      <c r="D54" s="78"/>
      <c r="E54" s="10"/>
      <c r="F54" s="77"/>
      <c r="G54" s="12"/>
      <c r="H54" s="13"/>
      <c r="I54" s="20"/>
      <c r="J54" s="11"/>
      <c r="K54" s="12"/>
      <c r="L54" s="19"/>
      <c r="M54" s="4"/>
      <c r="N54" s="3"/>
      <c r="P54" s="2"/>
      <c r="Q54" s="2"/>
      <c r="R54" s="2"/>
      <c r="S54" s="2"/>
      <c r="T54" s="2"/>
      <c r="U54" s="2"/>
      <c r="V54" s="2"/>
      <c r="W54" s="2"/>
      <c r="X54" s="2"/>
      <c r="Y54" s="2"/>
    </row>
    <row r="55" spans="1:25" s="1" customFormat="1" ht="45" customHeight="1" thickBot="1" x14ac:dyDescent="0.45">
      <c r="A55" s="10"/>
      <c r="B55" s="51"/>
      <c r="C55" s="48" t="s">
        <v>38</v>
      </c>
      <c r="D55" s="55"/>
      <c r="E55" s="39"/>
      <c r="F55" s="48" t="s">
        <v>32</v>
      </c>
      <c r="G55" s="39"/>
      <c r="H55" s="39"/>
      <c r="I55" s="48" t="s">
        <v>28</v>
      </c>
      <c r="J55" s="10"/>
      <c r="K55" s="10"/>
      <c r="L55" s="10"/>
      <c r="N55" s="3">
        <v>44299</v>
      </c>
      <c r="P55" s="2"/>
      <c r="Q55" s="2"/>
      <c r="R55" s="2"/>
      <c r="S55" s="2"/>
      <c r="T55" s="2"/>
      <c r="U55" s="2"/>
      <c r="V55" s="2"/>
      <c r="W55" s="2"/>
      <c r="X55" s="2"/>
      <c r="Y55" s="2"/>
    </row>
    <row r="56" spans="1:25" s="1" customFormat="1" ht="27" customHeight="1" thickBot="1" x14ac:dyDescent="0.45">
      <c r="A56" s="10"/>
      <c r="B56" s="80" t="s">
        <v>16</v>
      </c>
      <c r="C56" s="68"/>
      <c r="D56" s="73" t="s">
        <v>2</v>
      </c>
      <c r="E56" s="53" t="s">
        <v>17</v>
      </c>
      <c r="F56" s="6" t="str">
        <f>IF(C56="","",ROUNDUP(C56/31,0))</f>
        <v/>
      </c>
      <c r="G56" s="11" t="s">
        <v>2</v>
      </c>
      <c r="H56" s="10"/>
      <c r="I56" s="6" t="str">
        <f>IF(F56="","",IF(L53&lt;F56,"×",L53-F56))</f>
        <v/>
      </c>
      <c r="J56" s="11" t="s">
        <v>2</v>
      </c>
      <c r="K56" s="11"/>
      <c r="L56" s="10"/>
      <c r="N56" s="3">
        <v>44300</v>
      </c>
      <c r="P56" s="2"/>
      <c r="Q56" s="2"/>
      <c r="R56" s="2"/>
      <c r="S56" s="2"/>
      <c r="T56" s="2"/>
      <c r="U56" s="2"/>
      <c r="V56" s="2"/>
      <c r="W56" s="2"/>
      <c r="X56" s="2"/>
      <c r="Y56" s="2"/>
    </row>
    <row r="57" spans="1:25" s="1" customFormat="1" ht="24.6" customHeight="1" thickBot="1" x14ac:dyDescent="0.45">
      <c r="A57" s="10"/>
      <c r="B57" s="80"/>
      <c r="C57" s="69"/>
      <c r="D57" s="73"/>
      <c r="E57" s="10"/>
      <c r="F57" s="10"/>
      <c r="G57" s="10"/>
      <c r="H57" s="10"/>
      <c r="I57" s="10"/>
      <c r="J57" s="10"/>
      <c r="K57" s="10"/>
      <c r="L57" s="10"/>
      <c r="N57" s="3">
        <v>44301</v>
      </c>
      <c r="P57" s="2"/>
      <c r="Q57" s="2"/>
      <c r="R57" s="2"/>
      <c r="S57" s="2"/>
      <c r="T57" s="2"/>
      <c r="U57" s="2"/>
      <c r="V57" s="2"/>
      <c r="W57" s="2"/>
      <c r="X57" s="2"/>
      <c r="Y57" s="2"/>
    </row>
    <row r="58" spans="1:25" s="1" customFormat="1" ht="13.5" x14ac:dyDescent="0.4">
      <c r="A58" s="10"/>
      <c r="B58" s="14"/>
      <c r="C58" s="10"/>
      <c r="D58" s="10"/>
      <c r="E58" s="10"/>
      <c r="F58" s="10"/>
      <c r="G58" s="10"/>
      <c r="H58" s="10"/>
      <c r="I58" s="10"/>
      <c r="J58" s="10"/>
      <c r="K58" s="10"/>
      <c r="L58" s="10"/>
      <c r="N58" s="3">
        <v>44302</v>
      </c>
      <c r="P58" s="2"/>
      <c r="Q58" s="2"/>
      <c r="R58" s="2"/>
      <c r="S58" s="2"/>
      <c r="T58" s="2"/>
      <c r="U58" s="2"/>
      <c r="V58" s="2"/>
      <c r="W58" s="2"/>
      <c r="X58" s="2"/>
      <c r="Y58" s="2"/>
    </row>
    <row r="59" spans="1:25" s="1" customFormat="1" ht="13.5" x14ac:dyDescent="0.4">
      <c r="N59" s="3">
        <v>44303</v>
      </c>
      <c r="P59" s="2"/>
      <c r="Q59" s="2"/>
      <c r="R59" s="2"/>
      <c r="S59" s="2"/>
      <c r="T59" s="2"/>
      <c r="U59" s="2"/>
      <c r="V59" s="2"/>
      <c r="W59" s="2"/>
      <c r="X59" s="2"/>
      <c r="Y59" s="2"/>
    </row>
    <row r="60" spans="1:25" s="1" customFormat="1" ht="13.5" x14ac:dyDescent="0.4">
      <c r="N60" s="3">
        <v>44304</v>
      </c>
      <c r="P60" s="2"/>
      <c r="Q60" s="2"/>
      <c r="R60" s="2"/>
      <c r="S60" s="2"/>
      <c r="T60" s="2"/>
      <c r="U60" s="2"/>
      <c r="V60" s="2"/>
      <c r="W60" s="2"/>
      <c r="X60" s="2"/>
      <c r="Y60" s="2"/>
    </row>
    <row r="61" spans="1:25" s="1" customFormat="1" ht="7.9" customHeight="1" x14ac:dyDescent="0.4">
      <c r="N61" s="3">
        <v>44305</v>
      </c>
      <c r="P61" s="2"/>
      <c r="Q61" s="2"/>
      <c r="R61" s="2"/>
      <c r="S61" s="2"/>
      <c r="T61" s="2"/>
      <c r="U61" s="2"/>
      <c r="V61" s="2"/>
      <c r="W61" s="2"/>
      <c r="X61" s="2"/>
      <c r="Y61" s="2"/>
    </row>
    <row r="62" spans="1:25" s="1" customFormat="1" ht="13.5" x14ac:dyDescent="0.4">
      <c r="N62" s="3">
        <v>44306</v>
      </c>
      <c r="P62" s="2"/>
      <c r="Q62" s="2"/>
      <c r="R62" s="2"/>
      <c r="S62" s="2"/>
      <c r="T62" s="2"/>
      <c r="U62" s="2"/>
      <c r="V62" s="2"/>
      <c r="W62" s="2"/>
      <c r="X62" s="2"/>
      <c r="Y62" s="2"/>
    </row>
    <row r="63" spans="1:25" s="1" customFormat="1" ht="13.5" x14ac:dyDescent="0.4">
      <c r="N63" s="3">
        <v>44307</v>
      </c>
      <c r="P63" s="2"/>
      <c r="Q63" s="2"/>
      <c r="R63" s="2"/>
      <c r="S63" s="2"/>
      <c r="T63" s="2"/>
      <c r="U63" s="2"/>
      <c r="V63" s="2"/>
      <c r="W63" s="2"/>
      <c r="X63" s="2"/>
      <c r="Y63" s="2"/>
    </row>
    <row r="64" spans="1:25" s="1" customFormat="1" ht="13.5" x14ac:dyDescent="0.4">
      <c r="N64" s="3">
        <v>44308</v>
      </c>
      <c r="P64" s="2"/>
      <c r="Q64" s="2"/>
      <c r="R64" s="2"/>
      <c r="S64" s="2"/>
      <c r="T64" s="2"/>
      <c r="U64" s="2"/>
      <c r="V64" s="2"/>
      <c r="W64" s="2"/>
      <c r="X64" s="2"/>
      <c r="Y64" s="2"/>
    </row>
    <row r="65" spans="14:25" s="1" customFormat="1" ht="13.5" x14ac:dyDescent="0.4">
      <c r="N65" s="3">
        <v>44309</v>
      </c>
      <c r="P65" s="2"/>
      <c r="Q65" s="2"/>
      <c r="R65" s="2"/>
      <c r="S65" s="2"/>
      <c r="T65" s="2"/>
      <c r="U65" s="2"/>
      <c r="V65" s="2"/>
      <c r="W65" s="2"/>
      <c r="X65" s="2"/>
      <c r="Y65" s="2"/>
    </row>
    <row r="66" spans="14:25" s="1" customFormat="1" ht="13.5" x14ac:dyDescent="0.4">
      <c r="N66" s="3">
        <v>44310</v>
      </c>
      <c r="P66" s="2"/>
      <c r="Q66" s="2"/>
      <c r="R66" s="2"/>
      <c r="S66" s="2"/>
      <c r="T66" s="2"/>
      <c r="U66" s="2"/>
      <c r="V66" s="2"/>
      <c r="W66" s="2"/>
      <c r="X66" s="2"/>
      <c r="Y66" s="2"/>
    </row>
    <row r="67" spans="14:25" s="1" customFormat="1" ht="13.5" x14ac:dyDescent="0.4">
      <c r="N67" s="3">
        <v>44311</v>
      </c>
      <c r="P67" s="2"/>
      <c r="Q67" s="2"/>
      <c r="R67" s="2"/>
      <c r="S67" s="2"/>
      <c r="T67" s="2"/>
      <c r="U67" s="2"/>
      <c r="V67" s="2"/>
      <c r="W67" s="2"/>
      <c r="X67" s="2"/>
      <c r="Y67" s="2"/>
    </row>
    <row r="68" spans="14:25" s="1" customFormat="1" ht="13.5" x14ac:dyDescent="0.4">
      <c r="N68" s="3">
        <v>44312</v>
      </c>
      <c r="P68" s="2"/>
      <c r="Q68" s="2"/>
      <c r="R68" s="2"/>
      <c r="S68" s="2"/>
      <c r="T68" s="2"/>
      <c r="U68" s="2"/>
      <c r="V68" s="2"/>
      <c r="W68" s="2"/>
      <c r="X68" s="2"/>
      <c r="Y68" s="2"/>
    </row>
    <row r="69" spans="14:25" s="1" customFormat="1" ht="13.5" x14ac:dyDescent="0.4">
      <c r="N69" s="3">
        <v>44313</v>
      </c>
      <c r="P69" s="2"/>
      <c r="Q69" s="2"/>
      <c r="R69" s="2"/>
      <c r="S69" s="2"/>
      <c r="T69" s="2"/>
      <c r="U69" s="2"/>
      <c r="V69" s="2"/>
      <c r="W69" s="2"/>
      <c r="X69" s="2"/>
      <c r="Y69" s="2"/>
    </row>
    <row r="70" spans="14:25" s="1" customFormat="1" ht="13.5" x14ac:dyDescent="0.4">
      <c r="N70" s="3">
        <v>44314</v>
      </c>
      <c r="P70" s="2"/>
      <c r="Q70" s="2"/>
      <c r="R70" s="2"/>
      <c r="S70" s="2"/>
      <c r="T70" s="2"/>
      <c r="U70" s="2"/>
      <c r="V70" s="2"/>
      <c r="W70" s="2"/>
      <c r="X70" s="2"/>
      <c r="Y70" s="2"/>
    </row>
    <row r="71" spans="14:25" s="1" customFormat="1" ht="13.5" x14ac:dyDescent="0.4">
      <c r="N71" s="3">
        <v>44315</v>
      </c>
      <c r="P71" s="2"/>
      <c r="Q71" s="2"/>
      <c r="R71" s="2"/>
      <c r="S71" s="2"/>
      <c r="T71" s="2"/>
      <c r="U71" s="2"/>
      <c r="V71" s="2"/>
      <c r="W71" s="2"/>
      <c r="X71" s="2"/>
      <c r="Y71" s="2"/>
    </row>
    <row r="72" spans="14:25" s="1" customFormat="1" ht="13.5" x14ac:dyDescent="0.4">
      <c r="N72" s="3">
        <v>44316</v>
      </c>
      <c r="P72" s="2"/>
      <c r="Q72" s="2"/>
      <c r="R72" s="2"/>
      <c r="S72" s="2"/>
      <c r="T72" s="2"/>
      <c r="U72" s="2"/>
      <c r="V72" s="2"/>
      <c r="W72" s="2"/>
      <c r="X72" s="2"/>
      <c r="Y72" s="2"/>
    </row>
  </sheetData>
  <mergeCells count="51">
    <mergeCell ref="C53:C54"/>
    <mergeCell ref="F53:F54"/>
    <mergeCell ref="B53:B54"/>
    <mergeCell ref="C56:C57"/>
    <mergeCell ref="B56:B57"/>
    <mergeCell ref="D56:D57"/>
    <mergeCell ref="D53:D54"/>
    <mergeCell ref="G16:G17"/>
    <mergeCell ref="C19:C20"/>
    <mergeCell ref="D19:D20"/>
    <mergeCell ref="B19:B20"/>
    <mergeCell ref="C33:C34"/>
    <mergeCell ref="F33:F34"/>
    <mergeCell ref="D33:D34"/>
    <mergeCell ref="B33:B34"/>
    <mergeCell ref="C16:C17"/>
    <mergeCell ref="F16:F17"/>
    <mergeCell ref="B16:B17"/>
    <mergeCell ref="E16:E17"/>
    <mergeCell ref="D16:D17"/>
    <mergeCell ref="B25:B26"/>
    <mergeCell ref="C25:C26"/>
    <mergeCell ref="D25:D26"/>
    <mergeCell ref="B4:I5"/>
    <mergeCell ref="J2:M2"/>
    <mergeCell ref="J3:M3"/>
    <mergeCell ref="C11:C12"/>
    <mergeCell ref="D11:D12"/>
    <mergeCell ref="F11:F12"/>
    <mergeCell ref="G11:G12"/>
    <mergeCell ref="E11:E12"/>
    <mergeCell ref="B11:B12"/>
    <mergeCell ref="F25:F26"/>
    <mergeCell ref="B29:B30"/>
    <mergeCell ref="C29:C30"/>
    <mergeCell ref="D29:D30"/>
    <mergeCell ref="F29:F30"/>
    <mergeCell ref="B39:B40"/>
    <mergeCell ref="C39:C40"/>
    <mergeCell ref="D39:D40"/>
    <mergeCell ref="F39:F40"/>
    <mergeCell ref="B42:B43"/>
    <mergeCell ref="C42:C43"/>
    <mergeCell ref="D42:D43"/>
    <mergeCell ref="B46:B47"/>
    <mergeCell ref="C46:C47"/>
    <mergeCell ref="D46:D47"/>
    <mergeCell ref="F46:F47"/>
    <mergeCell ref="B49:B50"/>
    <mergeCell ref="C49:C50"/>
    <mergeCell ref="D49:D50"/>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95250</xdr:colOff>
                    <xdr:row>7</xdr:row>
                    <xdr:rowOff>352425</xdr:rowOff>
                  </from>
                  <to>
                    <xdr:col>1</xdr:col>
                    <xdr:colOff>247650</xdr:colOff>
                    <xdr:row>9</xdr:row>
                    <xdr:rowOff>95250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85725</xdr:colOff>
                    <xdr:row>12</xdr:row>
                    <xdr:rowOff>57150</xdr:rowOff>
                  </from>
                  <to>
                    <xdr:col>1</xdr:col>
                    <xdr:colOff>238125</xdr:colOff>
                    <xdr:row>14</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38100</xdr:colOff>
                    <xdr:row>34</xdr:row>
                    <xdr:rowOff>95250</xdr:rowOff>
                  </from>
                  <to>
                    <xdr:col>1</xdr:col>
                    <xdr:colOff>180975</xdr:colOff>
                    <xdr:row>36</xdr:row>
                    <xdr:rowOff>95250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28575</xdr:colOff>
                    <xdr:row>20</xdr:row>
                    <xdr:rowOff>47625</xdr:rowOff>
                  </from>
                  <to>
                    <xdr:col>1</xdr:col>
                    <xdr:colOff>180975</xdr:colOff>
                    <xdr:row>22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7"/>
  <sheetViews>
    <sheetView view="pageBreakPreview" topLeftCell="A46" zoomScale="80" zoomScaleNormal="100" zoomScaleSheetLayoutView="80" workbookViewId="0">
      <selection activeCell="F41" sqref="F41"/>
    </sheetView>
  </sheetViews>
  <sheetFormatPr defaultRowHeight="18.75" x14ac:dyDescent="0.4"/>
  <cols>
    <col min="1" max="1" width="3.125" customWidth="1"/>
    <col min="2" max="2" width="3.625" customWidth="1"/>
    <col min="3" max="3" width="37.75" customWidth="1"/>
    <col min="4" max="4" width="4.75" customWidth="1"/>
    <col min="5" max="5" width="3.625" customWidth="1"/>
    <col min="6" max="6" width="33.375" customWidth="1"/>
    <col min="7" max="7" width="4.875" customWidth="1"/>
    <col min="8" max="8" width="7.5" hidden="1" customWidth="1"/>
    <col min="9" max="9" width="33.375" customWidth="1"/>
    <col min="10" max="10" width="4.75" customWidth="1"/>
    <col min="11" max="11" width="3.75" customWidth="1"/>
    <col min="12" max="12" width="32.625" customWidth="1"/>
    <col min="13" max="13" width="14.75" customWidth="1"/>
  </cols>
  <sheetData>
    <row r="1" spans="1:13" ht="24" x14ac:dyDescent="0.4">
      <c r="A1" s="33" t="s">
        <v>70</v>
      </c>
      <c r="B1" s="1"/>
      <c r="C1" s="1"/>
      <c r="D1" s="1"/>
      <c r="E1" s="1"/>
      <c r="F1" s="1"/>
      <c r="G1" s="1"/>
      <c r="H1" s="1"/>
      <c r="I1" s="16"/>
    </row>
    <row r="2" spans="1:13" x14ac:dyDescent="0.4">
      <c r="A2" s="2"/>
      <c r="B2" s="22"/>
      <c r="C2" s="23"/>
      <c r="D2" s="21"/>
      <c r="E2" s="21"/>
      <c r="F2" s="21"/>
      <c r="G2" s="1"/>
      <c r="H2" s="1"/>
      <c r="I2" s="16"/>
      <c r="J2" s="81" t="s">
        <v>10</v>
      </c>
      <c r="K2" s="81"/>
      <c r="L2" s="81"/>
      <c r="M2" s="81"/>
    </row>
    <row r="3" spans="1:13" x14ac:dyDescent="0.4">
      <c r="A3" s="17"/>
      <c r="B3" s="18"/>
      <c r="C3" s="10"/>
      <c r="D3" s="10"/>
      <c r="E3" s="10"/>
      <c r="F3" s="10"/>
      <c r="G3" s="10"/>
      <c r="H3" s="10"/>
      <c r="I3" s="10"/>
      <c r="J3" s="82" t="s">
        <v>11</v>
      </c>
      <c r="K3" s="82"/>
      <c r="L3" s="82"/>
      <c r="M3" s="82"/>
    </row>
    <row r="4" spans="1:13" x14ac:dyDescent="0.4">
      <c r="A4" s="17"/>
      <c r="B4" s="93"/>
      <c r="C4" s="94"/>
      <c r="D4" s="94"/>
      <c r="E4" s="94"/>
      <c r="F4" s="94"/>
      <c r="G4" s="94"/>
      <c r="H4" s="94"/>
      <c r="I4" s="94"/>
      <c r="J4" s="1"/>
      <c r="K4" s="1"/>
      <c r="L4" s="1"/>
      <c r="M4" s="1"/>
    </row>
    <row r="5" spans="1:13" ht="47.45" customHeight="1" x14ac:dyDescent="0.4">
      <c r="A5" s="17"/>
      <c r="B5" s="94"/>
      <c r="C5" s="94"/>
      <c r="D5" s="94"/>
      <c r="E5" s="94"/>
      <c r="F5" s="94"/>
      <c r="G5" s="94"/>
      <c r="H5" s="94"/>
      <c r="I5" s="94"/>
      <c r="J5" s="1"/>
      <c r="K5" s="1"/>
      <c r="L5" s="1"/>
      <c r="M5" s="1"/>
    </row>
    <row r="6" spans="1:13" ht="25.9" customHeight="1" x14ac:dyDescent="0.4">
      <c r="A6" s="17"/>
      <c r="B6" s="28"/>
      <c r="C6" s="28"/>
      <c r="D6" s="28"/>
      <c r="E6" s="28"/>
      <c r="F6" s="28"/>
      <c r="G6" s="28"/>
      <c r="H6" s="28"/>
      <c r="I6" s="28"/>
      <c r="J6" s="1"/>
      <c r="K6" s="1"/>
      <c r="L6" s="1"/>
      <c r="M6" s="1"/>
    </row>
    <row r="7" spans="1:13" ht="22.15" customHeight="1" x14ac:dyDescent="0.4">
      <c r="B7" s="9"/>
      <c r="C7" s="1"/>
      <c r="D7" s="1"/>
      <c r="E7" s="1"/>
      <c r="F7" s="1"/>
      <c r="G7" s="1"/>
      <c r="H7" s="1"/>
      <c r="I7" s="1"/>
      <c r="J7" s="1"/>
      <c r="K7" s="1"/>
      <c r="L7" s="1"/>
      <c r="M7" s="1"/>
    </row>
    <row r="8" spans="1:13" x14ac:dyDescent="0.4">
      <c r="A8" s="58"/>
      <c r="B8" s="59" t="s">
        <v>0</v>
      </c>
      <c r="C8" s="58"/>
      <c r="D8" s="58"/>
      <c r="E8" s="58"/>
      <c r="F8" s="58"/>
      <c r="G8" s="58"/>
      <c r="H8" s="58"/>
      <c r="I8" s="58"/>
      <c r="J8" s="58"/>
      <c r="K8" s="58"/>
      <c r="L8" s="58"/>
      <c r="M8" s="58"/>
    </row>
    <row r="9" spans="1:13" ht="29.25" thickBot="1" x14ac:dyDescent="0.45">
      <c r="B9" s="1"/>
      <c r="C9" s="35" t="s">
        <v>39</v>
      </c>
      <c r="D9" s="38"/>
      <c r="E9" s="38"/>
      <c r="F9" s="36" t="s">
        <v>40</v>
      </c>
      <c r="G9" s="38"/>
      <c r="H9" s="38"/>
      <c r="I9" s="37" t="s">
        <v>41</v>
      </c>
      <c r="J9" s="1"/>
      <c r="K9" s="1"/>
      <c r="L9" s="1"/>
      <c r="M9" s="1"/>
    </row>
    <row r="10" spans="1:13" ht="19.5" thickBot="1" x14ac:dyDescent="0.45">
      <c r="A10" s="1"/>
      <c r="B10" s="92" t="s">
        <v>1</v>
      </c>
      <c r="C10" s="68"/>
      <c r="D10" s="83" t="s">
        <v>2</v>
      </c>
      <c r="E10" s="85" t="s">
        <v>3</v>
      </c>
      <c r="F10" s="68"/>
      <c r="G10" s="62" t="s">
        <v>2</v>
      </c>
      <c r="H10" s="1"/>
      <c r="I10" s="6" t="str">
        <f>IF(F10="","",IF(C10&lt;F10,"（A)（B)の金額を改めてご確認ください",ROUNDUP(F10/62,0)))</f>
        <v/>
      </c>
      <c r="J10" s="4" t="s">
        <v>2</v>
      </c>
      <c r="K10" s="4"/>
      <c r="L10" s="16"/>
      <c r="M10" s="1"/>
    </row>
    <row r="11" spans="1:13" ht="19.5" thickBot="1" x14ac:dyDescent="0.45">
      <c r="A11" s="1"/>
      <c r="B11" s="92"/>
      <c r="C11" s="69"/>
      <c r="D11" s="83"/>
      <c r="E11" s="85"/>
      <c r="F11" s="69"/>
      <c r="G11" s="62"/>
      <c r="H11" s="1"/>
      <c r="I11" s="19"/>
      <c r="J11" s="4"/>
      <c r="K11" s="4"/>
      <c r="L11" s="24"/>
      <c r="M11" s="1"/>
    </row>
    <row r="12" spans="1:13" x14ac:dyDescent="0.4">
      <c r="A12" s="1"/>
      <c r="B12" s="1"/>
      <c r="C12" s="16"/>
      <c r="D12" s="54"/>
      <c r="E12" s="1"/>
      <c r="F12" s="1"/>
      <c r="G12" s="1"/>
      <c r="H12" s="1"/>
      <c r="I12" s="1"/>
      <c r="J12" s="1"/>
      <c r="K12" s="1"/>
      <c r="L12" s="24"/>
      <c r="M12" s="1"/>
    </row>
    <row r="13" spans="1:13" x14ac:dyDescent="0.4">
      <c r="A13" s="58"/>
      <c r="B13" s="59" t="s">
        <v>4</v>
      </c>
      <c r="C13" s="58"/>
      <c r="D13" s="60"/>
      <c r="E13" s="58"/>
      <c r="F13" s="58"/>
      <c r="G13" s="58"/>
      <c r="H13" s="58"/>
      <c r="I13" s="58"/>
      <c r="J13" s="58"/>
      <c r="K13" s="58"/>
      <c r="L13" s="61"/>
      <c r="M13" s="58"/>
    </row>
    <row r="14" spans="1:13" ht="40.9" customHeight="1" thickBot="1" x14ac:dyDescent="0.45">
      <c r="A14" s="1"/>
      <c r="B14" s="1"/>
      <c r="C14" s="35" t="s">
        <v>39</v>
      </c>
      <c r="D14" s="57"/>
      <c r="E14" s="38"/>
      <c r="F14" s="36" t="s">
        <v>40</v>
      </c>
      <c r="G14" s="38"/>
      <c r="H14" s="38"/>
      <c r="I14" s="35" t="s">
        <v>42</v>
      </c>
      <c r="J14" s="1"/>
      <c r="K14" s="1"/>
      <c r="L14" s="24"/>
      <c r="M14" s="1"/>
    </row>
    <row r="15" spans="1:13" ht="19.5" thickBot="1" x14ac:dyDescent="0.45">
      <c r="A15" s="1"/>
      <c r="B15" s="92" t="s">
        <v>5</v>
      </c>
      <c r="C15" s="68"/>
      <c r="D15" s="84" t="s">
        <v>2</v>
      </c>
      <c r="E15" s="85" t="s">
        <v>6</v>
      </c>
      <c r="F15" s="68"/>
      <c r="G15" s="62" t="s">
        <v>2</v>
      </c>
      <c r="H15" s="1"/>
      <c r="I15" s="6" t="str">
        <f>IF(F15="","",IF(C15&lt;F15,"（C)（D)の金額を改めてご確認ください",ROUNDUP(F15/62,0)))</f>
        <v/>
      </c>
      <c r="J15" s="4" t="s">
        <v>2</v>
      </c>
      <c r="K15" s="4"/>
      <c r="L15" s="24"/>
      <c r="M15" s="1"/>
    </row>
    <row r="16" spans="1:13" ht="19.5" thickBot="1" x14ac:dyDescent="0.45">
      <c r="A16" s="1"/>
      <c r="B16" s="92"/>
      <c r="C16" s="69"/>
      <c r="D16" s="84"/>
      <c r="E16" s="85"/>
      <c r="F16" s="69"/>
      <c r="G16" s="62"/>
      <c r="H16" s="1"/>
      <c r="I16" s="19"/>
      <c r="J16" s="4"/>
      <c r="K16" s="4"/>
      <c r="L16" s="24"/>
      <c r="M16" s="1"/>
    </row>
    <row r="17" spans="1:13" ht="37.9" customHeight="1" thickBot="1" x14ac:dyDescent="0.45">
      <c r="A17" s="1"/>
      <c r="B17" s="1"/>
      <c r="C17" s="35" t="s">
        <v>72</v>
      </c>
      <c r="D17" s="57"/>
      <c r="E17" s="38"/>
      <c r="F17" s="35" t="s">
        <v>13</v>
      </c>
      <c r="G17" s="38"/>
      <c r="H17" s="38"/>
      <c r="I17" s="35" t="s">
        <v>43</v>
      </c>
      <c r="J17" s="1"/>
      <c r="K17" s="1"/>
      <c r="L17" s="24"/>
      <c r="M17" s="1"/>
    </row>
    <row r="18" spans="1:13" ht="19.5" thickBot="1" x14ac:dyDescent="0.2">
      <c r="A18" s="1"/>
      <c r="B18" s="92" t="s">
        <v>7</v>
      </c>
      <c r="C18" s="68"/>
      <c r="D18" s="84" t="s">
        <v>2</v>
      </c>
      <c r="E18" s="5" t="s">
        <v>8</v>
      </c>
      <c r="F18" s="6" t="str">
        <f>IF(C18="","",F15-C18)</f>
        <v/>
      </c>
      <c r="G18" s="4" t="s">
        <v>2</v>
      </c>
      <c r="H18" s="1"/>
      <c r="I18" s="6" t="str">
        <f>IF(F18="","",IF(F18&lt;0,"交付対象外です",IF(F18&lt;0,0,ROUNDUP(F18/62,0))))</f>
        <v/>
      </c>
      <c r="J18" s="4" t="s">
        <v>2</v>
      </c>
      <c r="K18" s="4"/>
      <c r="L18" s="24"/>
      <c r="M18" s="1"/>
    </row>
    <row r="19" spans="1:13" ht="19.5" thickBot="1" x14ac:dyDescent="0.2">
      <c r="A19" s="1"/>
      <c r="B19" s="92"/>
      <c r="C19" s="69"/>
      <c r="D19" s="84"/>
      <c r="E19" s="5"/>
      <c r="F19" s="19"/>
      <c r="G19" s="4"/>
      <c r="H19" s="1"/>
      <c r="I19" s="19"/>
      <c r="J19" s="4"/>
      <c r="K19" s="4"/>
      <c r="L19" s="1"/>
      <c r="M19" s="1"/>
    </row>
    <row r="20" spans="1:13" x14ac:dyDescent="0.4">
      <c r="A20" s="1"/>
      <c r="B20" s="1"/>
      <c r="C20" s="1"/>
      <c r="D20" s="1"/>
      <c r="E20" s="1"/>
      <c r="F20" s="1"/>
      <c r="G20" s="1"/>
      <c r="H20" s="1"/>
      <c r="I20" s="1"/>
      <c r="J20" s="1"/>
      <c r="K20" s="1"/>
      <c r="L20" s="1"/>
      <c r="M20" s="1"/>
    </row>
    <row r="21" spans="1:13" x14ac:dyDescent="0.4">
      <c r="A21" s="58"/>
      <c r="B21" s="59" t="s">
        <v>44</v>
      </c>
      <c r="C21" s="58"/>
      <c r="D21" s="58"/>
      <c r="E21" s="58"/>
      <c r="F21" s="58"/>
      <c r="G21" s="58"/>
      <c r="H21" s="58"/>
      <c r="I21" s="58"/>
      <c r="J21" s="58"/>
      <c r="K21" s="58"/>
      <c r="L21" s="58"/>
      <c r="M21" s="58"/>
    </row>
    <row r="22" spans="1:13" x14ac:dyDescent="0.4">
      <c r="A22" s="1"/>
      <c r="B22" s="30" t="s">
        <v>58</v>
      </c>
      <c r="C22" s="1"/>
      <c r="D22" s="1"/>
      <c r="E22" s="1"/>
      <c r="F22" s="1"/>
      <c r="G22" s="1"/>
      <c r="H22" s="1"/>
      <c r="I22" s="1"/>
      <c r="J22" s="1"/>
      <c r="K22" s="1"/>
      <c r="L22" s="1"/>
      <c r="M22" s="1"/>
    </row>
    <row r="23" spans="1:13" ht="43.5" thickBot="1" x14ac:dyDescent="0.45">
      <c r="A23" s="10"/>
      <c r="B23" s="10"/>
      <c r="C23" s="48" t="s">
        <v>45</v>
      </c>
      <c r="D23" s="39"/>
      <c r="E23" s="39"/>
      <c r="F23" s="48" t="s">
        <v>46</v>
      </c>
      <c r="G23" s="39"/>
      <c r="H23" s="39"/>
      <c r="I23" s="48" t="s">
        <v>20</v>
      </c>
      <c r="J23" s="39"/>
      <c r="K23" s="39"/>
      <c r="L23" s="48" t="s">
        <v>26</v>
      </c>
      <c r="M23" s="1"/>
    </row>
    <row r="24" spans="1:13" ht="19.5" thickBot="1" x14ac:dyDescent="0.2">
      <c r="A24" s="10"/>
      <c r="B24" s="90" t="s">
        <v>21</v>
      </c>
      <c r="C24" s="68"/>
      <c r="D24" s="73" t="s">
        <v>2</v>
      </c>
      <c r="E24" s="10"/>
      <c r="F24" s="88"/>
      <c r="G24" s="12" t="s">
        <v>22</v>
      </c>
      <c r="H24" s="13">
        <v>44400</v>
      </c>
      <c r="I24" s="15" t="str">
        <f>IF(F24="","",DATEDIF(F24,H24+1,"d"))</f>
        <v/>
      </c>
      <c r="J24" s="11" t="s">
        <v>9</v>
      </c>
      <c r="K24" s="12" t="s">
        <v>23</v>
      </c>
      <c r="L24" s="6" t="str">
        <f>IF(I24="","",IF(I24&gt;377,"×",ROUNDUP(C24/I24,0)))</f>
        <v/>
      </c>
      <c r="M24" s="4" t="s">
        <v>2</v>
      </c>
    </row>
    <row r="25" spans="1:13" ht="19.5" thickBot="1" x14ac:dyDescent="0.45">
      <c r="A25" s="1"/>
      <c r="B25" s="90"/>
      <c r="C25" s="69"/>
      <c r="D25" s="73"/>
      <c r="E25" s="1"/>
      <c r="F25" s="89"/>
      <c r="G25" s="1"/>
      <c r="H25" s="1"/>
      <c r="I25" s="1"/>
      <c r="J25" s="1"/>
      <c r="K25" s="1"/>
      <c r="L25" s="1"/>
      <c r="M25" s="1"/>
    </row>
    <row r="26" spans="1:13" x14ac:dyDescent="0.4">
      <c r="A26" s="1"/>
      <c r="B26" s="30" t="s">
        <v>64</v>
      </c>
      <c r="C26" s="1"/>
      <c r="D26" s="1"/>
      <c r="E26" s="1"/>
      <c r="F26" s="1"/>
      <c r="G26" s="1"/>
      <c r="H26" s="1"/>
      <c r="I26" s="1"/>
      <c r="J26" s="1"/>
      <c r="K26" s="1"/>
      <c r="L26" s="1"/>
      <c r="M26" s="1"/>
    </row>
    <row r="27" spans="1:13" ht="43.5" thickBot="1" x14ac:dyDescent="0.45">
      <c r="A27" s="10"/>
      <c r="B27" s="10"/>
      <c r="C27" s="48" t="s">
        <v>60</v>
      </c>
      <c r="D27" s="39"/>
      <c r="E27" s="39"/>
      <c r="F27" s="48" t="s">
        <v>65</v>
      </c>
      <c r="G27" s="39"/>
      <c r="H27" s="39"/>
      <c r="I27" s="48" t="s">
        <v>20</v>
      </c>
      <c r="J27" s="39"/>
      <c r="K27" s="39"/>
      <c r="L27" s="48" t="s">
        <v>26</v>
      </c>
      <c r="M27" s="1"/>
    </row>
    <row r="28" spans="1:13" ht="19.5" thickBot="1" x14ac:dyDescent="0.2">
      <c r="A28" s="10"/>
      <c r="B28" s="90" t="s">
        <v>21</v>
      </c>
      <c r="C28" s="68"/>
      <c r="D28" s="73" t="s">
        <v>2</v>
      </c>
      <c r="E28" s="10"/>
      <c r="F28" s="88"/>
      <c r="G28" s="12" t="s">
        <v>22</v>
      </c>
      <c r="H28" s="13">
        <v>44412</v>
      </c>
      <c r="I28" s="15" t="str">
        <f>IF(F28="","",DATEDIF(F28,H28+1,"d"))</f>
        <v/>
      </c>
      <c r="J28" s="11" t="s">
        <v>9</v>
      </c>
      <c r="K28" s="12" t="s">
        <v>23</v>
      </c>
      <c r="L28" s="6" t="str">
        <f>IF(I28="","",IF(I28&gt;377,"×",ROUNDUP(C28/I28,0)))</f>
        <v/>
      </c>
      <c r="M28" s="4" t="s">
        <v>2</v>
      </c>
    </row>
    <row r="29" spans="1:13" ht="19.5" thickBot="1" x14ac:dyDescent="0.45">
      <c r="A29" s="1"/>
      <c r="B29" s="90"/>
      <c r="C29" s="69"/>
      <c r="D29" s="73"/>
      <c r="E29" s="1"/>
      <c r="F29" s="89"/>
      <c r="G29" s="1"/>
      <c r="H29" s="1"/>
      <c r="I29" s="1"/>
      <c r="J29" s="1"/>
      <c r="K29" s="1"/>
      <c r="L29" s="1"/>
      <c r="M29" s="1"/>
    </row>
    <row r="30" spans="1:13" x14ac:dyDescent="0.4">
      <c r="A30" s="1"/>
      <c r="B30" s="30" t="s">
        <v>66</v>
      </c>
      <c r="C30" s="1"/>
      <c r="D30" s="1"/>
      <c r="E30" s="1"/>
      <c r="F30" s="1"/>
      <c r="G30" s="1"/>
      <c r="H30" s="1"/>
      <c r="I30" s="1"/>
      <c r="J30" s="1"/>
      <c r="K30" s="1"/>
      <c r="L30" s="1"/>
      <c r="M30" s="1"/>
    </row>
    <row r="31" spans="1:13" ht="43.5" thickBot="1" x14ac:dyDescent="0.45">
      <c r="A31" s="10"/>
      <c r="B31" s="10"/>
      <c r="C31" s="48" t="s">
        <v>59</v>
      </c>
      <c r="D31" s="39"/>
      <c r="E31" s="39"/>
      <c r="F31" s="48" t="s">
        <v>67</v>
      </c>
      <c r="G31" s="39"/>
      <c r="H31" s="39"/>
      <c r="I31" s="48" t="s">
        <v>20</v>
      </c>
      <c r="J31" s="39"/>
      <c r="K31" s="39"/>
      <c r="L31" s="48" t="s">
        <v>26</v>
      </c>
      <c r="M31" s="1"/>
    </row>
    <row r="32" spans="1:13" ht="19.5" thickBot="1" x14ac:dyDescent="0.2">
      <c r="A32" s="10"/>
      <c r="B32" s="90" t="s">
        <v>21</v>
      </c>
      <c r="C32" s="68"/>
      <c r="D32" s="73" t="s">
        <v>2</v>
      </c>
      <c r="E32" s="10"/>
      <c r="F32" s="88"/>
      <c r="G32" s="12" t="s">
        <v>22</v>
      </c>
      <c r="H32" s="13">
        <v>44427</v>
      </c>
      <c r="I32" s="15" t="str">
        <f>IF(F32="","",DATEDIF(F32,H32+1,"d"))</f>
        <v/>
      </c>
      <c r="J32" s="11" t="s">
        <v>9</v>
      </c>
      <c r="K32" s="12" t="s">
        <v>23</v>
      </c>
      <c r="L32" s="6" t="str">
        <f>IF(I32="","",IF(I32&gt;377,"×",ROUNDUP(C32/I32,0)))</f>
        <v/>
      </c>
      <c r="M32" s="4" t="s">
        <v>2</v>
      </c>
    </row>
    <row r="33" spans="1:13" ht="19.5" thickBot="1" x14ac:dyDescent="0.45">
      <c r="A33" s="1"/>
      <c r="B33" s="90"/>
      <c r="C33" s="69"/>
      <c r="D33" s="73"/>
      <c r="E33" s="1"/>
      <c r="F33" s="89"/>
      <c r="G33" s="1"/>
      <c r="H33" s="3"/>
      <c r="I33" s="1"/>
      <c r="J33" s="1"/>
      <c r="K33" s="1"/>
      <c r="L33" s="1"/>
      <c r="M33" s="1"/>
    </row>
    <row r="34" spans="1:13" x14ac:dyDescent="0.4">
      <c r="A34" s="1"/>
      <c r="B34" s="1"/>
      <c r="C34" s="2"/>
      <c r="D34" s="1"/>
      <c r="E34" s="1"/>
      <c r="F34" s="1"/>
      <c r="G34" s="1"/>
      <c r="H34" s="1"/>
      <c r="I34" s="1"/>
      <c r="J34" s="1"/>
      <c r="K34" s="1"/>
      <c r="L34" s="1"/>
      <c r="M34" s="1"/>
    </row>
    <row r="35" spans="1:13" x14ac:dyDescent="0.4">
      <c r="A35" s="58"/>
      <c r="B35" s="59" t="s">
        <v>47</v>
      </c>
      <c r="C35" s="58"/>
      <c r="D35" s="58"/>
      <c r="E35" s="58"/>
      <c r="F35" s="58"/>
      <c r="G35" s="58"/>
      <c r="H35" s="58"/>
      <c r="I35" s="58"/>
      <c r="J35" s="58"/>
      <c r="K35" s="58"/>
      <c r="L35" s="58"/>
      <c r="M35" s="58"/>
    </row>
    <row r="36" spans="1:13" x14ac:dyDescent="0.4">
      <c r="A36" s="1"/>
      <c r="B36" s="30" t="s">
        <v>58</v>
      </c>
      <c r="C36" s="1"/>
      <c r="D36" s="1"/>
      <c r="E36" s="1"/>
      <c r="F36" s="1"/>
      <c r="G36" s="1"/>
      <c r="H36" s="1"/>
      <c r="I36" s="1"/>
      <c r="J36" s="1"/>
      <c r="K36" s="1"/>
      <c r="L36" s="1"/>
      <c r="M36" s="1"/>
    </row>
    <row r="37" spans="1:13" ht="43.5" thickBot="1" x14ac:dyDescent="0.45">
      <c r="A37" s="10"/>
      <c r="B37" s="10"/>
      <c r="C37" s="48" t="s">
        <v>45</v>
      </c>
      <c r="D37" s="39"/>
      <c r="E37" s="39"/>
      <c r="F37" s="48" t="s">
        <v>46</v>
      </c>
      <c r="G37" s="39"/>
      <c r="H37" s="39"/>
      <c r="I37" s="48" t="s">
        <v>19</v>
      </c>
      <c r="J37" s="39"/>
      <c r="K37" s="39"/>
      <c r="L37" s="48" t="s">
        <v>27</v>
      </c>
      <c r="M37" s="1"/>
    </row>
    <row r="38" spans="1:13" ht="19.5" thickBot="1" x14ac:dyDescent="0.2">
      <c r="A38" s="10"/>
      <c r="B38" s="90" t="s">
        <v>24</v>
      </c>
      <c r="C38" s="68"/>
      <c r="D38" s="78" t="s">
        <v>2</v>
      </c>
      <c r="E38" s="10"/>
      <c r="F38" s="88"/>
      <c r="G38" s="12" t="s">
        <v>25</v>
      </c>
      <c r="H38" s="13">
        <v>44400</v>
      </c>
      <c r="I38" s="15" t="str">
        <f>IF(F38="","",DATEDIF(F38,H38+1,"d"))</f>
        <v/>
      </c>
      <c r="J38" s="11" t="s">
        <v>9</v>
      </c>
      <c r="K38" s="53" t="s">
        <v>15</v>
      </c>
      <c r="L38" s="6" t="str">
        <f>IF(I38="","",IF(I38&gt;377,"×",ROUNDUP(C38/I38,0)))</f>
        <v/>
      </c>
      <c r="M38" s="4" t="s">
        <v>2</v>
      </c>
    </row>
    <row r="39" spans="1:13" ht="19.5" thickBot="1" x14ac:dyDescent="0.2">
      <c r="A39" s="10"/>
      <c r="B39" s="90"/>
      <c r="C39" s="69"/>
      <c r="D39" s="78"/>
      <c r="E39" s="10"/>
      <c r="F39" s="89"/>
      <c r="G39" s="12"/>
      <c r="H39" s="13"/>
      <c r="I39" s="20"/>
      <c r="J39" s="11"/>
      <c r="K39" s="53"/>
      <c r="L39" s="19"/>
      <c r="M39" s="4"/>
    </row>
    <row r="40" spans="1:13" ht="52.9" customHeight="1" thickBot="1" x14ac:dyDescent="0.45">
      <c r="A40" s="10"/>
      <c r="B40" s="10"/>
      <c r="C40" s="48" t="s">
        <v>48</v>
      </c>
      <c r="D40" s="39"/>
      <c r="E40" s="39"/>
      <c r="F40" s="48" t="s">
        <v>49</v>
      </c>
      <c r="G40" s="39"/>
      <c r="H40" s="39"/>
      <c r="I40" s="48" t="s">
        <v>28</v>
      </c>
      <c r="J40" s="10"/>
      <c r="K40" s="10"/>
      <c r="L40" s="10"/>
      <c r="M40" s="1"/>
    </row>
    <row r="41" spans="1:13" ht="19.5" thickBot="1" x14ac:dyDescent="0.45">
      <c r="A41" s="10"/>
      <c r="B41" s="90" t="s">
        <v>16</v>
      </c>
      <c r="C41" s="68"/>
      <c r="D41" s="78" t="s">
        <v>2</v>
      </c>
      <c r="E41" s="53" t="s">
        <v>17</v>
      </c>
      <c r="F41" s="6" t="str">
        <f>IF(C41="","",ROUNDUP(C41/62,0))</f>
        <v/>
      </c>
      <c r="G41" s="11" t="s">
        <v>2</v>
      </c>
      <c r="H41" s="10"/>
      <c r="I41" s="6" t="str">
        <f>IF(F41="","",IF(L38&lt;F41,"×",L38-F41))</f>
        <v/>
      </c>
      <c r="J41" s="11" t="s">
        <v>2</v>
      </c>
      <c r="K41" s="11"/>
      <c r="L41" s="10"/>
      <c r="M41" s="1"/>
    </row>
    <row r="42" spans="1:13" ht="19.5" thickBot="1" x14ac:dyDescent="0.45">
      <c r="A42" s="10"/>
      <c r="B42" s="90"/>
      <c r="C42" s="69"/>
      <c r="D42" s="78"/>
      <c r="E42" s="10"/>
      <c r="F42" s="10"/>
      <c r="G42" s="10"/>
      <c r="H42" s="10"/>
      <c r="I42" s="10"/>
      <c r="J42" s="10"/>
      <c r="K42" s="10"/>
      <c r="L42" s="10"/>
      <c r="M42" s="1"/>
    </row>
    <row r="43" spans="1:13" x14ac:dyDescent="0.4">
      <c r="A43" s="10"/>
      <c r="B43" s="30" t="s">
        <v>64</v>
      </c>
      <c r="C43" s="31"/>
      <c r="D43" s="32"/>
      <c r="E43" s="10"/>
      <c r="F43" s="10"/>
      <c r="G43" s="10"/>
      <c r="H43" s="10"/>
      <c r="I43" s="10"/>
      <c r="J43" s="10"/>
      <c r="K43" s="10"/>
      <c r="L43" s="10"/>
      <c r="M43" s="1"/>
    </row>
    <row r="44" spans="1:13" ht="43.5" thickBot="1" x14ac:dyDescent="0.45">
      <c r="A44" s="10"/>
      <c r="B44" s="10"/>
      <c r="C44" s="48" t="s">
        <v>60</v>
      </c>
      <c r="D44" s="39"/>
      <c r="E44" s="39"/>
      <c r="F44" s="48" t="s">
        <v>65</v>
      </c>
      <c r="G44" s="39"/>
      <c r="H44" s="39"/>
      <c r="I44" s="48" t="s">
        <v>19</v>
      </c>
      <c r="J44" s="39"/>
      <c r="K44" s="39"/>
      <c r="L44" s="48" t="s">
        <v>27</v>
      </c>
      <c r="M44" s="1"/>
    </row>
    <row r="45" spans="1:13" ht="19.5" thickBot="1" x14ac:dyDescent="0.45">
      <c r="A45" s="10"/>
      <c r="B45" s="90" t="s">
        <v>24</v>
      </c>
      <c r="C45" s="68"/>
      <c r="D45" s="78" t="s">
        <v>2</v>
      </c>
      <c r="E45" s="10"/>
      <c r="F45" s="88"/>
      <c r="G45" s="53" t="s">
        <v>25</v>
      </c>
      <c r="H45" s="13">
        <v>44412</v>
      </c>
      <c r="I45" s="15" t="str">
        <f>IF(F45="","",DATEDIF(F45,H45+1,"d"))</f>
        <v/>
      </c>
      <c r="J45" s="11" t="s">
        <v>9</v>
      </c>
      <c r="K45" s="53" t="s">
        <v>15</v>
      </c>
      <c r="L45" s="6" t="str">
        <f>IF(I45="","",IF(I45&gt;377,"×",ROUNDUP(C45/I45,0)))</f>
        <v/>
      </c>
      <c r="M45" s="4" t="s">
        <v>2</v>
      </c>
    </row>
    <row r="46" spans="1:13" ht="19.5" thickBot="1" x14ac:dyDescent="0.2">
      <c r="A46" s="10"/>
      <c r="B46" s="90"/>
      <c r="C46" s="69"/>
      <c r="D46" s="78"/>
      <c r="E46" s="10"/>
      <c r="F46" s="89"/>
      <c r="G46" s="12"/>
      <c r="H46" s="13"/>
      <c r="I46" s="20"/>
      <c r="J46" s="11"/>
      <c r="K46" s="12"/>
      <c r="L46" s="19"/>
      <c r="M46" s="4"/>
    </row>
    <row r="47" spans="1:13" ht="57.6" customHeight="1" thickBot="1" x14ac:dyDescent="0.45">
      <c r="A47" s="10"/>
      <c r="B47" s="10"/>
      <c r="C47" s="48" t="s">
        <v>48</v>
      </c>
      <c r="D47" s="39"/>
      <c r="E47" s="39"/>
      <c r="F47" s="48" t="s">
        <v>49</v>
      </c>
      <c r="G47" s="39"/>
      <c r="H47" s="39"/>
      <c r="I47" s="48" t="s">
        <v>28</v>
      </c>
      <c r="J47" s="10"/>
      <c r="K47" s="10"/>
      <c r="L47" s="10"/>
      <c r="M47" s="1"/>
    </row>
    <row r="48" spans="1:13" ht="19.5" thickBot="1" x14ac:dyDescent="0.45">
      <c r="A48" s="10"/>
      <c r="B48" s="91" t="s">
        <v>16</v>
      </c>
      <c r="C48" s="68"/>
      <c r="D48" s="73" t="s">
        <v>2</v>
      </c>
      <c r="E48" s="50" t="s">
        <v>17</v>
      </c>
      <c r="F48" s="6" t="str">
        <f>IF(C48="","",ROUNDUP(C48/62,0))</f>
        <v/>
      </c>
      <c r="G48" s="11" t="s">
        <v>2</v>
      </c>
      <c r="H48" s="10"/>
      <c r="I48" s="6" t="str">
        <f>IF(F48="","",IF(L45&lt;F48,"×",L45-F48))</f>
        <v/>
      </c>
      <c r="J48" s="11" t="s">
        <v>2</v>
      </c>
      <c r="K48" s="11"/>
      <c r="L48" s="10"/>
      <c r="M48" s="1"/>
    </row>
    <row r="49" spans="1:13" ht="19.5" thickBot="1" x14ac:dyDescent="0.45">
      <c r="A49" s="10"/>
      <c r="B49" s="91"/>
      <c r="C49" s="69"/>
      <c r="D49" s="73"/>
      <c r="E49" s="10"/>
      <c r="F49" s="10"/>
      <c r="G49" s="10"/>
      <c r="H49" s="10"/>
      <c r="I49" s="10"/>
      <c r="J49" s="10"/>
      <c r="K49" s="10"/>
      <c r="L49" s="10"/>
      <c r="M49" s="1"/>
    </row>
    <row r="50" spans="1:13" x14ac:dyDescent="0.4">
      <c r="A50" s="10"/>
      <c r="B50" s="30" t="s">
        <v>66</v>
      </c>
      <c r="C50" s="31"/>
      <c r="D50" s="27"/>
      <c r="E50" s="10"/>
      <c r="F50" s="10"/>
      <c r="G50" s="10"/>
      <c r="H50" s="10"/>
      <c r="I50" s="10"/>
      <c r="J50" s="10"/>
      <c r="K50" s="10"/>
      <c r="L50" s="10"/>
      <c r="M50" s="1"/>
    </row>
    <row r="51" spans="1:13" ht="43.5" thickBot="1" x14ac:dyDescent="0.45">
      <c r="A51" s="10"/>
      <c r="B51" s="10"/>
      <c r="C51" s="48" t="s">
        <v>59</v>
      </c>
      <c r="D51" s="39"/>
      <c r="E51" s="39"/>
      <c r="F51" s="48" t="s">
        <v>67</v>
      </c>
      <c r="G51" s="39"/>
      <c r="H51" s="39"/>
      <c r="I51" s="48" t="s">
        <v>19</v>
      </c>
      <c r="J51" s="39"/>
      <c r="K51" s="39"/>
      <c r="L51" s="48" t="s">
        <v>27</v>
      </c>
      <c r="M51" s="1"/>
    </row>
    <row r="52" spans="1:13" ht="19.5" thickBot="1" x14ac:dyDescent="0.45">
      <c r="A52" s="10"/>
      <c r="B52" s="90" t="s">
        <v>24</v>
      </c>
      <c r="C52" s="68"/>
      <c r="D52" s="78" t="s">
        <v>2</v>
      </c>
      <c r="E52" s="10"/>
      <c r="F52" s="88"/>
      <c r="G52" s="53" t="s">
        <v>25</v>
      </c>
      <c r="H52" s="13">
        <v>44427</v>
      </c>
      <c r="I52" s="15" t="str">
        <f>IF(F52="","",DATEDIF(F52,H52+1,"d"))</f>
        <v/>
      </c>
      <c r="J52" s="11" t="s">
        <v>9</v>
      </c>
      <c r="K52" s="53" t="s">
        <v>15</v>
      </c>
      <c r="L52" s="6" t="str">
        <f>IF(I52="","",IF(I52&gt;377,"×",ROUNDUP(C52/I52,0)))</f>
        <v/>
      </c>
      <c r="M52" s="4" t="s">
        <v>2</v>
      </c>
    </row>
    <row r="53" spans="1:13" ht="19.5" thickBot="1" x14ac:dyDescent="0.2">
      <c r="A53" s="10"/>
      <c r="B53" s="90"/>
      <c r="C53" s="69"/>
      <c r="D53" s="78"/>
      <c r="E53" s="10"/>
      <c r="F53" s="89"/>
      <c r="G53" s="12"/>
      <c r="H53" s="13"/>
      <c r="I53" s="20"/>
      <c r="J53" s="11"/>
      <c r="K53" s="12"/>
      <c r="L53" s="19"/>
      <c r="M53" s="4"/>
    </row>
    <row r="54" spans="1:13" ht="58.9" customHeight="1" thickBot="1" x14ac:dyDescent="0.45">
      <c r="A54" s="10"/>
      <c r="B54" s="10"/>
      <c r="C54" s="48" t="s">
        <v>73</v>
      </c>
      <c r="D54" s="39"/>
      <c r="E54" s="39"/>
      <c r="F54" s="48" t="s">
        <v>32</v>
      </c>
      <c r="G54" s="39"/>
      <c r="H54" s="39"/>
      <c r="I54" s="48" t="s">
        <v>28</v>
      </c>
      <c r="J54" s="10"/>
      <c r="K54" s="10"/>
      <c r="L54" s="10"/>
      <c r="M54" s="1"/>
    </row>
    <row r="55" spans="1:13" ht="19.5" thickBot="1" x14ac:dyDescent="0.45">
      <c r="A55" s="10"/>
      <c r="B55" s="91" t="s">
        <v>16</v>
      </c>
      <c r="C55" s="68"/>
      <c r="D55" s="73" t="s">
        <v>2</v>
      </c>
      <c r="E55" s="53" t="s">
        <v>17</v>
      </c>
      <c r="F55" s="6" t="str">
        <f>IF(C55="","",ROUNDUP(C55/31,0))</f>
        <v/>
      </c>
      <c r="G55" s="11" t="s">
        <v>2</v>
      </c>
      <c r="H55" s="10"/>
      <c r="I55" s="6" t="str">
        <f>IF(F55="","",IF(L52&lt;F55,"×",L52-F55))</f>
        <v/>
      </c>
      <c r="J55" s="11" t="s">
        <v>2</v>
      </c>
      <c r="K55" s="11"/>
      <c r="L55" s="10"/>
      <c r="M55" s="1"/>
    </row>
    <row r="56" spans="1:13" ht="19.5" thickBot="1" x14ac:dyDescent="0.45">
      <c r="A56" s="10"/>
      <c r="B56" s="91"/>
      <c r="C56" s="69"/>
      <c r="D56" s="73"/>
      <c r="E56" s="10"/>
      <c r="F56" s="10"/>
      <c r="G56" s="10"/>
      <c r="H56" s="10"/>
      <c r="I56" s="10"/>
      <c r="J56" s="10"/>
      <c r="K56" s="10"/>
      <c r="L56" s="10"/>
      <c r="M56" s="1"/>
    </row>
    <row r="57" spans="1:13" x14ac:dyDescent="0.4">
      <c r="A57" s="1"/>
      <c r="B57" s="1"/>
      <c r="C57" s="1"/>
      <c r="D57" s="1"/>
      <c r="E57" s="1"/>
      <c r="F57" s="1"/>
      <c r="G57" s="1"/>
      <c r="H57" s="1"/>
      <c r="I57" s="1"/>
      <c r="J57" s="1"/>
      <c r="K57" s="1"/>
      <c r="L57" s="1"/>
      <c r="M57" s="1"/>
    </row>
  </sheetData>
  <mergeCells count="51">
    <mergeCell ref="G15:G16"/>
    <mergeCell ref="J2:M2"/>
    <mergeCell ref="J3:M3"/>
    <mergeCell ref="B4:I5"/>
    <mergeCell ref="B10:B11"/>
    <mergeCell ref="C10:C11"/>
    <mergeCell ref="D10:D11"/>
    <mergeCell ref="E10:E11"/>
    <mergeCell ref="F10:F11"/>
    <mergeCell ref="G10:G11"/>
    <mergeCell ref="B15:B16"/>
    <mergeCell ref="C15:C16"/>
    <mergeCell ref="D15:D16"/>
    <mergeCell ref="E15:E16"/>
    <mergeCell ref="F15:F16"/>
    <mergeCell ref="B55:B56"/>
    <mergeCell ref="C55:C56"/>
    <mergeCell ref="D55:D56"/>
    <mergeCell ref="B18:B19"/>
    <mergeCell ref="C18:C19"/>
    <mergeCell ref="D18:D19"/>
    <mergeCell ref="B32:B33"/>
    <mergeCell ref="C32:C33"/>
    <mergeCell ref="D32:D33"/>
    <mergeCell ref="B24:B25"/>
    <mergeCell ref="C24:C25"/>
    <mergeCell ref="D24:D25"/>
    <mergeCell ref="B48:B49"/>
    <mergeCell ref="C48:C49"/>
    <mergeCell ref="D48:D49"/>
    <mergeCell ref="F32:F33"/>
    <mergeCell ref="B52:B53"/>
    <mergeCell ref="C52:C53"/>
    <mergeCell ref="D52:D53"/>
    <mergeCell ref="F52:F53"/>
    <mergeCell ref="B38:B39"/>
    <mergeCell ref="C38:C39"/>
    <mergeCell ref="D38:D39"/>
    <mergeCell ref="F38:F39"/>
    <mergeCell ref="B41:B42"/>
    <mergeCell ref="C41:C42"/>
    <mergeCell ref="D41:D42"/>
    <mergeCell ref="B45:B46"/>
    <mergeCell ref="C45:C46"/>
    <mergeCell ref="D45:D46"/>
    <mergeCell ref="F45:F46"/>
    <mergeCell ref="F24:F25"/>
    <mergeCell ref="B28:B29"/>
    <mergeCell ref="C28:C29"/>
    <mergeCell ref="D28:D29"/>
    <mergeCell ref="F28:F29"/>
  </mergeCells>
  <phoneticPr fontId="2"/>
  <pageMargins left="0.7" right="0.7" top="0.75" bottom="0.75" header="0.3" footer="0.3"/>
  <pageSetup paperSize="9" scale="4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0</xdr:col>
                    <xdr:colOff>57150</xdr:colOff>
                    <xdr:row>6</xdr:row>
                    <xdr:rowOff>247650</xdr:rowOff>
                  </from>
                  <to>
                    <xdr:col>1</xdr:col>
                    <xdr:colOff>209550</xdr:colOff>
                    <xdr:row>8</xdr:row>
                    <xdr:rowOff>47625</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0</xdr:col>
                    <xdr:colOff>57150</xdr:colOff>
                    <xdr:row>11</xdr:row>
                    <xdr:rowOff>180975</xdr:rowOff>
                  </from>
                  <to>
                    <xdr:col>1</xdr:col>
                    <xdr:colOff>209550</xdr:colOff>
                    <xdr:row>13</xdr:row>
                    <xdr:rowOff>38100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0</xdr:col>
                    <xdr:colOff>38100</xdr:colOff>
                    <xdr:row>33</xdr:row>
                    <xdr:rowOff>95250</xdr:rowOff>
                  </from>
                  <to>
                    <xdr:col>1</xdr:col>
                    <xdr:colOff>180975</xdr:colOff>
                    <xdr:row>34</xdr:row>
                    <xdr:rowOff>200025</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0</xdr:col>
                    <xdr:colOff>28575</xdr:colOff>
                    <xdr:row>19</xdr:row>
                    <xdr:rowOff>47625</xdr:rowOff>
                  </from>
                  <to>
                    <xdr:col>1</xdr:col>
                    <xdr:colOff>180975</xdr:colOff>
                    <xdr:row>20</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売上の状況について（いわき市）</vt:lpstr>
      <vt:lpstr>売上の状況について（福島市） 　</vt:lpstr>
      <vt:lpstr>売上の状況について（郡山市）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佑樹</dc:creator>
  <cp:lastModifiedBy>iizaka1</cp:lastModifiedBy>
  <dcterms:created xsi:type="dcterms:W3CDTF">2021-08-31T06:40:35Z</dcterms:created>
  <dcterms:modified xsi:type="dcterms:W3CDTF">2021-09-01T01:29:59Z</dcterms:modified>
</cp:coreProperties>
</file>